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/>
  <mc:AlternateContent xmlns:mc="http://schemas.openxmlformats.org/markup-compatibility/2006">
    <mc:Choice Requires="x15">
      <x15ac:absPath xmlns:x15ac="http://schemas.microsoft.com/office/spreadsheetml/2010/11/ac" url="/Users/labelamour-paula/Dropbox/00000 - Ellides/0001 - Ellilms/Toolkit/"/>
    </mc:Choice>
  </mc:AlternateContent>
  <bookViews>
    <workbookView xWindow="1380" yWindow="460" windowWidth="33840" windowHeight="19960" activeTab="3"/>
  </bookViews>
  <sheets>
    <sheet name="Sample with notes" sheetId="1" r:id="rId1"/>
    <sheet name="Assumptions" sheetId="5" r:id="rId2"/>
    <sheet name="Blank to fill out" sheetId="4" r:id="rId3"/>
    <sheet name="Assumptions to fill out " sheetId="6" r:id="rId4"/>
  </sheets>
  <definedNames>
    <definedName name="_xlnm.Print_Area" localSheetId="0">'Sample with notes'!$A$1:$P$78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9" i="1" l="1"/>
  <c r="P9" i="1"/>
  <c r="R17" i="1"/>
  <c r="P11" i="1"/>
  <c r="P10" i="1"/>
  <c r="R18" i="1"/>
  <c r="C47" i="1"/>
  <c r="C50" i="1"/>
  <c r="D47" i="1"/>
  <c r="P47" i="1"/>
  <c r="P21" i="1"/>
  <c r="P48" i="1"/>
  <c r="P35" i="1"/>
  <c r="P49" i="1"/>
  <c r="R50" i="1"/>
  <c r="R42" i="1"/>
  <c r="P16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E19" i="1"/>
  <c r="F19" i="1"/>
  <c r="G19" i="1"/>
  <c r="H19" i="1"/>
  <c r="I19" i="1"/>
  <c r="J19" i="1"/>
  <c r="K19" i="1"/>
  <c r="L19" i="1"/>
  <c r="M19" i="1"/>
  <c r="N19" i="1"/>
  <c r="O19" i="1"/>
  <c r="P19" i="1"/>
  <c r="R23" i="1"/>
  <c r="P27" i="1"/>
  <c r="P28" i="1"/>
  <c r="P29" i="1"/>
  <c r="P30" i="1"/>
  <c r="P31" i="1"/>
  <c r="P32" i="1"/>
  <c r="P34" i="1"/>
  <c r="R38" i="1"/>
  <c r="R40" i="1"/>
  <c r="R43" i="1"/>
  <c r="P38" i="1"/>
  <c r="P23" i="1"/>
  <c r="O49" i="1"/>
  <c r="N49" i="1"/>
  <c r="M49" i="1"/>
  <c r="L49" i="1"/>
  <c r="K49" i="1"/>
  <c r="J49" i="1"/>
  <c r="I49" i="1"/>
  <c r="H49" i="1"/>
  <c r="G49" i="1"/>
  <c r="F49" i="1"/>
  <c r="E49" i="1"/>
  <c r="O48" i="1"/>
  <c r="N48" i="1"/>
  <c r="M48" i="1"/>
  <c r="L48" i="1"/>
  <c r="K48" i="1"/>
  <c r="J48" i="1"/>
  <c r="I48" i="1"/>
  <c r="H48" i="1"/>
  <c r="G48" i="1"/>
  <c r="F48" i="1"/>
  <c r="E48" i="1"/>
  <c r="D49" i="1"/>
  <c r="D48" i="1"/>
  <c r="P15" i="4"/>
  <c r="P14" i="4"/>
  <c r="L21" i="4"/>
  <c r="L42" i="4"/>
  <c r="L44" i="4"/>
  <c r="H21" i="4"/>
  <c r="H42" i="4"/>
  <c r="H44" i="4"/>
  <c r="P13" i="4"/>
  <c r="D23" i="1"/>
  <c r="F23" i="1"/>
  <c r="I23" i="1"/>
  <c r="M23" i="1"/>
  <c r="G23" i="1"/>
  <c r="D42" i="4"/>
  <c r="P36" i="4"/>
  <c r="P16" i="4"/>
  <c r="P17" i="4"/>
  <c r="P18" i="4"/>
  <c r="P30" i="4"/>
  <c r="P31" i="4"/>
  <c r="P32" i="4"/>
  <c r="P33" i="4"/>
  <c r="P34" i="4"/>
  <c r="P35" i="4"/>
  <c r="P37" i="4"/>
  <c r="P12" i="4"/>
  <c r="P19" i="4"/>
  <c r="C21" i="4"/>
  <c r="C42" i="4"/>
  <c r="C44" i="4"/>
  <c r="E21" i="4"/>
  <c r="F21" i="4"/>
  <c r="F42" i="4"/>
  <c r="F44" i="4"/>
  <c r="G21" i="4"/>
  <c r="I21" i="4"/>
  <c r="J21" i="4"/>
  <c r="J42" i="4"/>
  <c r="J44" i="4"/>
  <c r="K21" i="4"/>
  <c r="K42" i="4"/>
  <c r="K44" i="4"/>
  <c r="M21" i="4"/>
  <c r="M42" i="4"/>
  <c r="M44" i="4"/>
  <c r="N21" i="4"/>
  <c r="O21" i="4"/>
  <c r="O42" i="4"/>
  <c r="O44" i="4"/>
  <c r="P25" i="4"/>
  <c r="P26" i="4"/>
  <c r="P27" i="4"/>
  <c r="P28" i="4"/>
  <c r="P29" i="4"/>
  <c r="P38" i="4"/>
  <c r="P40" i="4"/>
  <c r="E42" i="4"/>
  <c r="G42" i="4"/>
  <c r="I42" i="4"/>
  <c r="N42" i="4"/>
  <c r="P42" i="4"/>
  <c r="E44" i="4"/>
  <c r="N44" i="4"/>
  <c r="I44" i="4"/>
  <c r="C23" i="1"/>
  <c r="C38" i="1"/>
  <c r="C40" i="1"/>
  <c r="C43" i="1"/>
  <c r="D42" i="1"/>
  <c r="D38" i="1"/>
  <c r="E38" i="1"/>
  <c r="F38" i="1"/>
  <c r="G38" i="1"/>
  <c r="H38" i="1"/>
  <c r="I38" i="1"/>
  <c r="J38" i="1"/>
  <c r="K38" i="1"/>
  <c r="L38" i="1"/>
  <c r="M38" i="1"/>
  <c r="N38" i="1"/>
  <c r="O38" i="1"/>
  <c r="O23" i="1"/>
  <c r="O40" i="1"/>
  <c r="K23" i="1"/>
  <c r="K40" i="1"/>
  <c r="G44" i="4"/>
  <c r="D21" i="4"/>
  <c r="D44" i="4"/>
  <c r="H23" i="1"/>
  <c r="J23" i="1"/>
  <c r="J40" i="1"/>
  <c r="H40" i="1"/>
  <c r="D50" i="1"/>
  <c r="E47" i="1"/>
  <c r="E50" i="1"/>
  <c r="F47" i="1"/>
  <c r="F50" i="1"/>
  <c r="G47" i="1"/>
  <c r="P50" i="1"/>
  <c r="G40" i="1"/>
  <c r="M40" i="1"/>
  <c r="I40" i="1"/>
  <c r="F40" i="1"/>
  <c r="N23" i="1"/>
  <c r="N40" i="1"/>
  <c r="L23" i="1"/>
  <c r="L40" i="1"/>
  <c r="E23" i="1"/>
  <c r="E40" i="1"/>
  <c r="C47" i="4"/>
  <c r="D46" i="4"/>
  <c r="D47" i="4"/>
  <c r="E46" i="4"/>
  <c r="E47" i="4"/>
  <c r="F46" i="4"/>
  <c r="F47" i="4"/>
  <c r="G46" i="4"/>
  <c r="G47" i="4"/>
  <c r="H46" i="4"/>
  <c r="H47" i="4"/>
  <c r="I46" i="4"/>
  <c r="I47" i="4"/>
  <c r="J46" i="4"/>
  <c r="J47" i="4"/>
  <c r="K46" i="4"/>
  <c r="K47" i="4"/>
  <c r="L46" i="4"/>
  <c r="L47" i="4"/>
  <c r="M46" i="4"/>
  <c r="M47" i="4"/>
  <c r="N46" i="4"/>
  <c r="N47" i="4"/>
  <c r="O46" i="4"/>
  <c r="O47" i="4"/>
  <c r="P44" i="4"/>
  <c r="D40" i="1"/>
  <c r="D43" i="1"/>
  <c r="E42" i="1"/>
  <c r="P21" i="4"/>
  <c r="G50" i="1"/>
  <c r="H47" i="1"/>
  <c r="E43" i="1"/>
  <c r="F42" i="1"/>
  <c r="F43" i="1"/>
  <c r="G42" i="1"/>
  <c r="G43" i="1"/>
  <c r="H42" i="1"/>
  <c r="H43" i="1"/>
  <c r="I42" i="1"/>
  <c r="I43" i="1"/>
  <c r="J42" i="1"/>
  <c r="J43" i="1"/>
  <c r="K42" i="1"/>
  <c r="K43" i="1"/>
  <c r="L42" i="1"/>
  <c r="L43" i="1"/>
  <c r="M42" i="1"/>
  <c r="M43" i="1"/>
  <c r="N42" i="1"/>
  <c r="N43" i="1"/>
  <c r="O42" i="1"/>
  <c r="O43" i="1"/>
  <c r="P40" i="1"/>
  <c r="H50" i="1"/>
  <c r="I47" i="1"/>
  <c r="I50" i="1"/>
  <c r="J47" i="1"/>
  <c r="J50" i="1"/>
  <c r="K47" i="1"/>
  <c r="K50" i="1"/>
  <c r="L47" i="1"/>
  <c r="L50" i="1"/>
  <c r="M47" i="1"/>
  <c r="M50" i="1"/>
  <c r="N47" i="1"/>
  <c r="N50" i="1"/>
  <c r="O47" i="1"/>
  <c r="O50" i="1"/>
</calcChain>
</file>

<file path=xl/sharedStrings.xml><?xml version="1.0" encoding="utf-8"?>
<sst xmlns="http://schemas.openxmlformats.org/spreadsheetml/2006/main" count="188" uniqueCount="152">
  <si>
    <t>Cash Flow Forecast</t>
  </si>
  <si>
    <t>Income</t>
  </si>
  <si>
    <t>Expenses</t>
  </si>
  <si>
    <t>Equipment Purchased</t>
  </si>
  <si>
    <t>Income A</t>
  </si>
  <si>
    <t>Income B</t>
  </si>
  <si>
    <t>Income C</t>
  </si>
  <si>
    <t>Expenses B</t>
  </si>
  <si>
    <t>Expenses C</t>
  </si>
  <si>
    <t>Expenses D</t>
  </si>
  <si>
    <t>Expenses E</t>
  </si>
  <si>
    <t>Loan Repayments</t>
  </si>
  <si>
    <t>Employee wages</t>
  </si>
  <si>
    <t>Rent</t>
  </si>
  <si>
    <t>Rates</t>
  </si>
  <si>
    <t>Heat/light/water</t>
  </si>
  <si>
    <t>Phone Office &amp; Mobile</t>
  </si>
  <si>
    <t>Postage</t>
  </si>
  <si>
    <t>Printing &amp; Stationery</t>
  </si>
  <si>
    <t>Premises Insurance</t>
  </si>
  <si>
    <t>Building Maintenance</t>
  </si>
  <si>
    <t>Advertising/promoting</t>
  </si>
  <si>
    <t>IT Costs</t>
  </si>
  <si>
    <t>Chip &amp; Pin Machine</t>
  </si>
  <si>
    <t>Bank Charges</t>
  </si>
  <si>
    <t>Travel costs incl petrol</t>
  </si>
  <si>
    <t>Business Liability Insurance</t>
  </si>
  <si>
    <t>Legal &amp; professional fees</t>
  </si>
  <si>
    <t>Loan repayments</t>
  </si>
  <si>
    <t>TOTALS</t>
  </si>
  <si>
    <t>Total income (A)</t>
  </si>
  <si>
    <t>Total Expenses (B)</t>
  </si>
  <si>
    <r>
      <t xml:space="preserve">Increase/decrease in cash </t>
    </r>
    <r>
      <rPr>
        <b/>
        <sz val="10"/>
        <rFont val="Arial"/>
        <family val="2"/>
      </rPr>
      <t>(A - B)</t>
    </r>
  </si>
  <si>
    <t>Notes</t>
  </si>
  <si>
    <t>It is used as an early warning showing where there may be a shortfall, in time for the business to obtain finance to plug the gap.</t>
  </si>
  <si>
    <t>Predicted sales levels (optional section)</t>
  </si>
  <si>
    <t>No of Sales from product/service @ £x</t>
  </si>
  <si>
    <t>No of Sales from product/service @ £y</t>
  </si>
  <si>
    <t>No of Sales from product/service @ £z</t>
  </si>
  <si>
    <t>So for example if you make a sale of 10 widgits at £30 each in July, but won't be paid until September:</t>
  </si>
  <si>
    <t>Pre Start up</t>
  </si>
  <si>
    <t>Expenses A</t>
  </si>
  <si>
    <t>- put £300 in the Income section under Sales on credit in September</t>
  </si>
  <si>
    <t>Loan from CWRT</t>
  </si>
  <si>
    <t>You can split your income as you like, such as into:</t>
  </si>
  <si>
    <t>- Sales on credit</t>
  </si>
  <si>
    <t>- Cash sales</t>
  </si>
  <si>
    <t>or perhaps</t>
  </si>
  <si>
    <t>- Fees received from advanced course</t>
  </si>
  <si>
    <t>- Fees received from beginners course</t>
  </si>
  <si>
    <t>It does this by including all cash items which will affect the bank account - money in and money out each month (or even each week if necessary).</t>
  </si>
  <si>
    <t>Under expenditure, include what you will have to spend and put it when you will have to pay.</t>
  </si>
  <si>
    <t>So for example if rent is £200 a month and you have to pay 3 months rent upfront in July, you'd put:</t>
  </si>
  <si>
    <t>- £600 in July</t>
  </si>
  <si>
    <t>- £200 each month from October onwards</t>
  </si>
  <si>
    <t>VAT payable to HMRC</t>
  </si>
  <si>
    <t>Business Name:</t>
  </si>
  <si>
    <t>Month</t>
  </si>
  <si>
    <t>Income D</t>
  </si>
  <si>
    <t>Income E</t>
  </si>
  <si>
    <t>Income F</t>
  </si>
  <si>
    <t>Income G</t>
  </si>
  <si>
    <t>Expense A</t>
  </si>
  <si>
    <t>Expense B</t>
  </si>
  <si>
    <t>Expense C</t>
  </si>
  <si>
    <t>Expense D</t>
  </si>
  <si>
    <t>Expense E</t>
  </si>
  <si>
    <t>Expense F</t>
  </si>
  <si>
    <t>Expense G</t>
  </si>
  <si>
    <t>Expense H</t>
  </si>
  <si>
    <t>Expense I</t>
  </si>
  <si>
    <t>Expense J</t>
  </si>
  <si>
    <t>Expense K</t>
  </si>
  <si>
    <t>Expense L</t>
  </si>
  <si>
    <t>Expense M</t>
  </si>
  <si>
    <t>q</t>
  </si>
  <si>
    <t>Loan/funding received</t>
  </si>
  <si>
    <t>£x</t>
  </si>
  <si>
    <t>£y</t>
  </si>
  <si>
    <t>£z</t>
  </si>
  <si>
    <t>Notes/figures</t>
  </si>
  <si>
    <t>No of Sales from widgets</t>
  </si>
  <si>
    <t>No of Sales from wodgets</t>
  </si>
  <si>
    <t>No of Sales from wudgets</t>
  </si>
  <si>
    <t>Income A - Widget Sales</t>
  </si>
  <si>
    <t>Income B - Wodget Sales</t>
  </si>
  <si>
    <t>Income C - Wudget Sales</t>
  </si>
  <si>
    <t>immediate payment</t>
  </si>
  <si>
    <t>30 day delay</t>
  </si>
  <si>
    <t>Tip: Press F2 when on a cell to see which cells the formula is looking at.</t>
  </si>
  <si>
    <t>Opening Cash balance</t>
  </si>
  <si>
    <t>Closing Cash balance</t>
  </si>
  <si>
    <t>It is used to estimate funding required (which is money to cover timing delays in receiving income). In this example the lowest balance is in Feb 08.</t>
  </si>
  <si>
    <t>Included in this example is a sales section (in italics) where predicted sales levels can be input when they are forecast</t>
  </si>
  <si>
    <t>Examples of cash paid</t>
  </si>
  <si>
    <t>Inflation ignored</t>
  </si>
  <si>
    <t>Examples detailed below</t>
  </si>
  <si>
    <t xml:space="preserve">Estimated advertising cost </t>
  </si>
  <si>
    <t>Patent cost for UK only</t>
  </si>
  <si>
    <t>Premises rent holiday of 'C'</t>
  </si>
  <si>
    <t>Company 'X'</t>
  </si>
  <si>
    <t>Assumptions basis on which the forecast has been prepared</t>
  </si>
  <si>
    <t xml:space="preserve">Part time accountancy fee of 'D' </t>
  </si>
  <si>
    <t>No Corporation Tax payable as first year of business</t>
  </si>
  <si>
    <t>Fixed asset expenditure</t>
  </si>
  <si>
    <t>No</t>
  </si>
  <si>
    <t>£</t>
  </si>
  <si>
    <t>Own funds introduced</t>
  </si>
  <si>
    <t>Own drawings</t>
  </si>
  <si>
    <t>Owner's Funds</t>
  </si>
  <si>
    <t>Opening Balance</t>
  </si>
  <si>
    <t>Owner's Funds not allowed to be overdrawn</t>
  </si>
  <si>
    <t>Cash Introduced</t>
  </si>
  <si>
    <t>Cash Drawn</t>
  </si>
  <si>
    <t>Closing Balance</t>
  </si>
  <si>
    <t>Opening Cash Balance</t>
  </si>
  <si>
    <t>Cash Received</t>
  </si>
  <si>
    <t>Cash Paid</t>
  </si>
  <si>
    <t>Total Cash Received (A)</t>
  </si>
  <si>
    <t>Total Cash Paid (B)</t>
  </si>
  <si>
    <t>Owner's drawings</t>
  </si>
  <si>
    <t>(So if you had to pay for the components of the widgets in June, your funding would be required from cash out in June to cash in in September)</t>
  </si>
  <si>
    <t>Under income, include any loans and grants you have negotiated to receive.</t>
  </si>
  <si>
    <t>Examples of cash payments are listed on the right (the example cashflow only has 5 rows for types of expenses but obviously insert as many rows as you need)</t>
  </si>
  <si>
    <t>If you will be registered for VAT then include VAT in your sales figures and include VAT payments as an expense item.</t>
  </si>
  <si>
    <t>Paying yourself (owner drawings): put the minimum you need to draw from the business as a cash payment so that your funders know beforehand</t>
  </si>
  <si>
    <t>If you are contributing savings to the business, use the amount you're investing as own funds introduced in the pre-startup column (cell 20)</t>
  </si>
  <si>
    <t>Provide a separate analysis of your own funds introduced as illustrated under the cash flow forecast (being the closing cash balance)</t>
  </si>
  <si>
    <t>A cash flow forecast is designed to predict the bank account balance for each period (the Closing Cash Balance).</t>
  </si>
  <si>
    <t>It is important to include your assumptions (usually a separate worksheet) so that an investor or bank manager understands these</t>
  </si>
  <si>
    <t>Interest Payable</t>
  </si>
  <si>
    <t>Check</t>
  </si>
  <si>
    <t>Totals</t>
  </si>
  <si>
    <t>Cross cast</t>
  </si>
  <si>
    <t>Logic check</t>
  </si>
  <si>
    <t>Analysis Verification</t>
  </si>
  <si>
    <t>Type of</t>
  </si>
  <si>
    <t>For use in analysis verifcation</t>
  </si>
  <si>
    <t>The 'Type of Check' column is not required. It is only to advise you of the type of checks that may be incorporated into a spreadsheet.</t>
  </si>
  <si>
    <t>Quantities, values and assumptions provided by team member 'A' based on their analysis and the business plan.</t>
  </si>
  <si>
    <t>Loan contributions of 'A' already negotiated</t>
  </si>
  <si>
    <t>cash sales - immediate payment</t>
  </si>
  <si>
    <t>Fixed asset disposals</t>
  </si>
  <si>
    <t>Dividends paid</t>
  </si>
  <si>
    <t>Turnover under VAT limits - registration not required</t>
  </si>
  <si>
    <t>Employers' NI</t>
  </si>
  <si>
    <t>There is a blank version for you to fill out on the third worksheet</t>
  </si>
  <si>
    <t>Cash Flow Forecast: Company X for period from April 2007 to March 2008</t>
  </si>
  <si>
    <r>
      <t xml:space="preserve">Increase/decrease in cash </t>
    </r>
    <r>
      <rPr>
        <b/>
        <sz val="10"/>
        <rFont val="Tahoma"/>
        <family val="2"/>
      </rPr>
      <t>(A - B)</t>
    </r>
  </si>
  <si>
    <r>
      <t>Cash Flow Forecast: Closing Cash Balance/</t>
    </r>
    <r>
      <rPr>
        <b/>
        <sz val="10"/>
        <color rgb="FFFF0000"/>
        <rFont val="Tahoma"/>
        <family val="2"/>
      </rPr>
      <t>(Funding Requirement)</t>
    </r>
  </si>
  <si>
    <r>
      <t xml:space="preserve">However, cash items are entered </t>
    </r>
    <r>
      <rPr>
        <b/>
        <sz val="10"/>
        <rFont val="Tahoma"/>
        <family val="2"/>
      </rPr>
      <t>when they will impact</t>
    </r>
    <r>
      <rPr>
        <sz val="10"/>
        <rFont val="Tahoma"/>
        <family val="2"/>
      </rPr>
      <t xml:space="preserve"> the bank account. </t>
    </r>
  </si>
  <si>
    <r>
      <t xml:space="preserve">- put </t>
    </r>
    <r>
      <rPr>
        <i/>
        <sz val="10"/>
        <rFont val="Tahoma"/>
        <family val="2"/>
      </rPr>
      <t>10</t>
    </r>
    <r>
      <rPr>
        <sz val="10"/>
        <rFont val="Tahoma"/>
        <family val="2"/>
      </rPr>
      <t xml:space="preserve"> on the </t>
    </r>
    <r>
      <rPr>
        <i/>
        <sz val="10"/>
        <rFont val="Tahoma"/>
        <family val="2"/>
      </rPr>
      <t>No of Sales from Widgits @ £30</t>
    </r>
    <r>
      <rPr>
        <sz val="10"/>
        <rFont val="Tahoma"/>
        <family val="2"/>
      </rPr>
      <t xml:space="preserve"> line in July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</si>
</sst>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;[Red]\-&quot;£&quot;#,##0"/>
    <numFmt numFmtId="165" formatCode="#,##0;[Red]\(#,##0\)"/>
  </numFmts>
  <fonts count="25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u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rgb="FFFF0000"/>
      <name val="Arial"/>
      <family val="2"/>
    </font>
    <font>
      <sz val="12"/>
      <color rgb="FF006100"/>
      <name val="Calibri"/>
      <family val="2"/>
      <scheme val="minor"/>
    </font>
    <font>
      <sz val="12"/>
      <color rgb="FF9C5700"/>
      <name val="Calibri"/>
      <family val="2"/>
      <scheme val="minor"/>
    </font>
    <font>
      <b/>
      <u/>
      <sz val="14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i/>
      <u/>
      <sz val="10"/>
      <name val="Tahoma"/>
      <family val="2"/>
    </font>
    <font>
      <b/>
      <i/>
      <sz val="10"/>
      <name val="Tahoma"/>
      <family val="2"/>
    </font>
    <font>
      <u/>
      <sz val="10"/>
      <name val="Tahoma"/>
      <family val="2"/>
    </font>
    <font>
      <b/>
      <sz val="10"/>
      <color rgb="FFFF0000"/>
      <name val="Tahoma"/>
      <family val="2"/>
    </font>
    <font>
      <sz val="24"/>
      <name val="Tahoma"/>
      <family val="2"/>
    </font>
    <font>
      <sz val="22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</cellStyleXfs>
  <cellXfs count="79">
    <xf numFmtId="0" fontId="0" fillId="0" borderId="0" xfId="0"/>
    <xf numFmtId="0" fontId="0" fillId="0" borderId="0" xfId="0" applyBorder="1"/>
    <xf numFmtId="0" fontId="5" fillId="0" borderId="0" xfId="0" applyFont="1"/>
    <xf numFmtId="0" fontId="9" fillId="0" borderId="0" xfId="0" applyFont="1"/>
    <xf numFmtId="0" fontId="3" fillId="0" borderId="0" xfId="0" applyFont="1" applyBorder="1"/>
    <xf numFmtId="0" fontId="5" fillId="0" borderId="0" xfId="0" applyFont="1" applyBorder="1"/>
    <xf numFmtId="0" fontId="2" fillId="0" borderId="0" xfId="0" applyFont="1" applyBorder="1"/>
    <xf numFmtId="0" fontId="1" fillId="0" borderId="0" xfId="0" applyFont="1" applyBorder="1"/>
    <xf numFmtId="0" fontId="0" fillId="0" borderId="0" xfId="0" quotePrefix="1" applyBorder="1"/>
    <xf numFmtId="0" fontId="0" fillId="2" borderId="0" xfId="0" applyFill="1"/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vertical="top"/>
      <protection locked="0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11" fillId="2" borderId="0" xfId="0" applyFont="1" applyFill="1" applyProtection="1">
      <protection locked="0"/>
    </xf>
    <xf numFmtId="0" fontId="12" fillId="0" borderId="0" xfId="0" applyFont="1"/>
    <xf numFmtId="0" fontId="10" fillId="0" borderId="0" xfId="0" applyFont="1"/>
    <xf numFmtId="0" fontId="15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17" fontId="16" fillId="0" borderId="0" xfId="0" applyNumberFormat="1" applyFont="1" applyBorder="1" applyAlignment="1">
      <alignment vertical="center"/>
    </xf>
    <xf numFmtId="17" fontId="18" fillId="0" borderId="0" xfId="0" applyNumberFormat="1" applyFont="1" applyBorder="1" applyAlignment="1">
      <alignment horizontal="right" vertical="center"/>
    </xf>
    <xf numFmtId="17" fontId="16" fillId="0" borderId="0" xfId="0" applyNumberFormat="1" applyFont="1" applyBorder="1" applyAlignment="1">
      <alignment horizontal="center" vertical="center"/>
    </xf>
    <xf numFmtId="17" fontId="18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7" fontId="17" fillId="0" borderId="0" xfId="0" applyNumberFormat="1" applyFont="1" applyBorder="1" applyAlignment="1">
      <alignment vertical="center"/>
    </xf>
    <xf numFmtId="17" fontId="20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164" fontId="17" fillId="0" borderId="0" xfId="0" applyNumberFormat="1" applyFont="1" applyBorder="1" applyAlignment="1">
      <alignment vertical="center"/>
    </xf>
    <xf numFmtId="1" fontId="17" fillId="0" borderId="0" xfId="0" applyNumberFormat="1" applyFont="1" applyBorder="1" applyAlignment="1">
      <alignment vertical="center"/>
    </xf>
    <xf numFmtId="1" fontId="20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65" fontId="16" fillId="0" borderId="0" xfId="0" applyNumberFormat="1" applyFont="1" applyBorder="1" applyAlignment="1">
      <alignment vertical="center"/>
    </xf>
    <xf numFmtId="165" fontId="18" fillId="0" borderId="0" xfId="0" applyNumberFormat="1" applyFont="1" applyBorder="1" applyAlignment="1">
      <alignment vertical="center"/>
    </xf>
    <xf numFmtId="164" fontId="16" fillId="0" borderId="0" xfId="0" applyNumberFormat="1" applyFont="1" applyAlignment="1">
      <alignment vertical="center"/>
    </xf>
    <xf numFmtId="165" fontId="16" fillId="0" borderId="0" xfId="0" applyNumberFormat="1" applyFont="1" applyAlignment="1">
      <alignment vertical="center"/>
    </xf>
    <xf numFmtId="1" fontId="16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vertical="center"/>
    </xf>
    <xf numFmtId="165" fontId="18" fillId="0" borderId="1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65" fontId="16" fillId="0" borderId="3" xfId="0" applyNumberFormat="1" applyFont="1" applyBorder="1" applyAlignment="1">
      <alignment vertical="center"/>
    </xf>
    <xf numFmtId="165" fontId="18" fillId="0" borderId="2" xfId="0" applyNumberFormat="1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6" fillId="0" borderId="0" xfId="0" quotePrefix="1" applyFont="1" applyBorder="1" applyAlignment="1">
      <alignment vertical="center"/>
    </xf>
    <xf numFmtId="0" fontId="16" fillId="0" borderId="0" xfId="0" quotePrefix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23" fillId="0" borderId="4" xfId="0" applyFont="1" applyBorder="1" applyAlignment="1">
      <alignment vertical="center"/>
    </xf>
    <xf numFmtId="0" fontId="14" fillId="5" borderId="0" xfId="2" applyBorder="1" applyAlignment="1">
      <alignment vertical="center"/>
    </xf>
    <xf numFmtId="0" fontId="14" fillId="5" borderId="0" xfId="2" applyBorder="1" applyAlignment="1">
      <alignment horizontal="center" vertical="center"/>
    </xf>
    <xf numFmtId="17" fontId="18" fillId="0" borderId="0" xfId="0" applyNumberFormat="1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3" fillId="4" borderId="0" xfId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" fontId="0" fillId="0" borderId="0" xfId="0" applyNumberFormat="1" applyBorder="1" applyAlignment="1">
      <alignment vertical="center"/>
    </xf>
    <xf numFmtId="17" fontId="0" fillId="0" borderId="0" xfId="0" applyNumberFormat="1" applyBorder="1" applyAlignment="1">
      <alignment horizontal="right" vertical="center"/>
    </xf>
    <xf numFmtId="17" fontId="5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17" fontId="7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0" fillId="0" borderId="0" xfId="0" applyNumberFormat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5" fillId="0" borderId="2" xfId="0" applyNumberFormat="1" applyFont="1" applyBorder="1" applyAlignment="1">
      <alignment vertical="center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  <pageSetUpPr fitToPage="1"/>
  </sheetPr>
  <dimension ref="A1:IR65357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4" sqref="B14"/>
    </sheetView>
  </sheetViews>
  <sheetFormatPr baseColWidth="10" defaultColWidth="8.83203125" defaultRowHeight="20" customHeight="1" x14ac:dyDescent="0.15"/>
  <cols>
    <col min="1" max="1" width="37.5" style="18" customWidth="1"/>
    <col min="2" max="2" width="26.1640625" style="18" customWidth="1"/>
    <col min="3" max="3" width="11.6640625" style="18" customWidth="1"/>
    <col min="4" max="4" width="9.33203125" style="18" bestFit="1" customWidth="1"/>
    <col min="5" max="15" width="9.5" style="18" bestFit="1" customWidth="1"/>
    <col min="16" max="16" width="9.83203125" style="18" bestFit="1" customWidth="1"/>
    <col min="17" max="18" width="8.83203125" style="18"/>
    <col min="19" max="19" width="23" style="18" bestFit="1" customWidth="1"/>
    <col min="20" max="16384" width="8.83203125" style="18"/>
  </cols>
  <sheetData>
    <row r="1" spans="1:19" ht="61" customHeight="1" x14ac:dyDescent="0.15">
      <c r="A1" s="52" t="s">
        <v>147</v>
      </c>
      <c r="B1" s="17"/>
      <c r="C1" s="17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9" ht="20" customHeight="1" x14ac:dyDescent="0.15">
      <c r="A2" s="53" t="s">
        <v>146</v>
      </c>
      <c r="B2" s="53"/>
      <c r="C2" s="19"/>
      <c r="D2" s="19"/>
      <c r="E2" s="19"/>
      <c r="F2" s="19"/>
      <c r="G2" s="19"/>
      <c r="H2" s="19"/>
      <c r="I2" s="19"/>
      <c r="J2" s="54" t="s">
        <v>89</v>
      </c>
      <c r="K2" s="54"/>
      <c r="L2" s="54"/>
      <c r="M2" s="54"/>
      <c r="N2" s="54"/>
      <c r="O2" s="54"/>
      <c r="P2" s="54"/>
    </row>
    <row r="3" spans="1:19" ht="20" customHeight="1" x14ac:dyDescent="0.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9" ht="20" customHeight="1" x14ac:dyDescent="0.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R4" s="20" t="s">
        <v>131</v>
      </c>
      <c r="S4" s="20" t="s">
        <v>136</v>
      </c>
    </row>
    <row r="5" spans="1:19" s="44" customFormat="1" ht="20" customHeight="1" x14ac:dyDescent="0.15">
      <c r="A5" s="36" t="s">
        <v>57</v>
      </c>
      <c r="B5" s="36" t="s">
        <v>80</v>
      </c>
      <c r="C5" s="55" t="s">
        <v>40</v>
      </c>
      <c r="D5" s="55">
        <v>39173</v>
      </c>
      <c r="E5" s="55">
        <v>39203</v>
      </c>
      <c r="F5" s="55">
        <v>39234</v>
      </c>
      <c r="G5" s="55">
        <v>39264</v>
      </c>
      <c r="H5" s="55">
        <v>39295</v>
      </c>
      <c r="I5" s="55">
        <v>39326</v>
      </c>
      <c r="J5" s="55">
        <v>39356</v>
      </c>
      <c r="K5" s="55">
        <v>39387</v>
      </c>
      <c r="L5" s="55">
        <v>39417</v>
      </c>
      <c r="M5" s="55">
        <v>39448</v>
      </c>
      <c r="N5" s="55">
        <v>39479</v>
      </c>
      <c r="O5" s="55">
        <v>39508</v>
      </c>
      <c r="P5" s="22" t="s">
        <v>29</v>
      </c>
      <c r="R5" s="56" t="s">
        <v>132</v>
      </c>
      <c r="S5" s="56" t="s">
        <v>131</v>
      </c>
    </row>
    <row r="6" spans="1:19" ht="20" customHeight="1" x14ac:dyDescent="0.15">
      <c r="A6" s="19"/>
      <c r="B6" s="19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</row>
    <row r="7" spans="1:19" ht="20" customHeight="1" x14ac:dyDescent="0.15">
      <c r="A7" s="19"/>
      <c r="B7" s="19"/>
      <c r="C7" s="21"/>
      <c r="D7" s="23" t="s">
        <v>105</v>
      </c>
      <c r="E7" s="23" t="s">
        <v>105</v>
      </c>
      <c r="F7" s="23" t="s">
        <v>105</v>
      </c>
      <c r="G7" s="23" t="s">
        <v>105</v>
      </c>
      <c r="H7" s="23" t="s">
        <v>105</v>
      </c>
      <c r="I7" s="23" t="s">
        <v>105</v>
      </c>
      <c r="J7" s="23" t="s">
        <v>105</v>
      </c>
      <c r="K7" s="23" t="s">
        <v>105</v>
      </c>
      <c r="L7" s="23" t="s">
        <v>105</v>
      </c>
      <c r="M7" s="23" t="s">
        <v>105</v>
      </c>
      <c r="N7" s="23" t="s">
        <v>105</v>
      </c>
      <c r="O7" s="23" t="s">
        <v>105</v>
      </c>
      <c r="P7" s="24" t="s">
        <v>105</v>
      </c>
    </row>
    <row r="8" spans="1:19" s="28" customFormat="1" ht="20" customHeight="1" x14ac:dyDescent="0.15">
      <c r="A8" s="25" t="s">
        <v>35</v>
      </c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</row>
    <row r="9" spans="1:19" s="28" customFormat="1" ht="20" customHeight="1" x14ac:dyDescent="0.15">
      <c r="A9" s="29" t="s">
        <v>81</v>
      </c>
      <c r="B9" s="30">
        <v>25</v>
      </c>
      <c r="C9" s="31"/>
      <c r="D9" s="31"/>
      <c r="E9" s="31"/>
      <c r="F9" s="31"/>
      <c r="G9" s="29">
        <v>10</v>
      </c>
      <c r="H9" s="29">
        <v>15</v>
      </c>
      <c r="I9" s="29">
        <v>20</v>
      </c>
      <c r="J9" s="29">
        <v>20</v>
      </c>
      <c r="K9" s="29">
        <v>19</v>
      </c>
      <c r="L9" s="29">
        <v>18</v>
      </c>
      <c r="M9" s="29">
        <v>24</v>
      </c>
      <c r="N9" s="29">
        <v>28</v>
      </c>
      <c r="O9" s="29">
        <v>36</v>
      </c>
      <c r="P9" s="32">
        <f>SUM(G9:O9)</f>
        <v>190</v>
      </c>
    </row>
    <row r="10" spans="1:19" s="28" customFormat="1" ht="20" customHeight="1" x14ac:dyDescent="0.15">
      <c r="A10" s="29" t="s">
        <v>82</v>
      </c>
      <c r="B10" s="30">
        <v>1</v>
      </c>
      <c r="C10" s="31"/>
      <c r="D10" s="31"/>
      <c r="E10" s="31">
        <v>50</v>
      </c>
      <c r="F10" s="31">
        <v>75</v>
      </c>
      <c r="G10" s="31">
        <v>100</v>
      </c>
      <c r="H10" s="31">
        <v>125</v>
      </c>
      <c r="I10" s="31">
        <v>200</v>
      </c>
      <c r="J10" s="31">
        <v>350</v>
      </c>
      <c r="K10" s="31">
        <v>425</v>
      </c>
      <c r="L10" s="31">
        <v>425</v>
      </c>
      <c r="M10" s="31">
        <v>500</v>
      </c>
      <c r="N10" s="31">
        <v>500</v>
      </c>
      <c r="O10" s="31">
        <v>500</v>
      </c>
      <c r="P10" s="32">
        <f t="shared" ref="P10:P11" si="0">SUM(G10:O10)</f>
        <v>3125</v>
      </c>
    </row>
    <row r="11" spans="1:19" s="28" customFormat="1" ht="20" customHeight="1" x14ac:dyDescent="0.15">
      <c r="A11" s="29" t="s">
        <v>83</v>
      </c>
      <c r="B11" s="30">
        <v>5</v>
      </c>
      <c r="C11" s="31"/>
      <c r="D11" s="31"/>
      <c r="E11" s="31"/>
      <c r="F11" s="31"/>
      <c r="G11" s="31"/>
      <c r="H11" s="29">
        <v>20</v>
      </c>
      <c r="I11" s="29">
        <v>50</v>
      </c>
      <c r="J11" s="29">
        <v>65</v>
      </c>
      <c r="K11" s="29">
        <v>95</v>
      </c>
      <c r="L11" s="29">
        <v>119</v>
      </c>
      <c r="M11" s="29">
        <v>195</v>
      </c>
      <c r="N11" s="29">
        <v>220</v>
      </c>
      <c r="O11" s="29">
        <v>250</v>
      </c>
      <c r="P11" s="32">
        <f t="shared" si="0"/>
        <v>1014</v>
      </c>
    </row>
    <row r="12" spans="1:19" s="28" customFormat="1" ht="20" customHeight="1" x14ac:dyDescent="0.15">
      <c r="A12" s="29"/>
      <c r="B12" s="30"/>
      <c r="C12" s="31"/>
      <c r="D12" s="31"/>
      <c r="E12" s="31"/>
      <c r="F12" s="31"/>
      <c r="G12" s="31"/>
      <c r="H12" s="29"/>
      <c r="I12" s="29"/>
      <c r="J12" s="29"/>
      <c r="K12" s="29"/>
      <c r="L12" s="29"/>
      <c r="M12" s="29"/>
      <c r="N12" s="29"/>
      <c r="O12" s="29"/>
      <c r="P12" s="32"/>
    </row>
    <row r="13" spans="1:19" ht="20" customHeight="1" x14ac:dyDescent="0.15">
      <c r="A13" s="19"/>
      <c r="B13" s="19"/>
      <c r="C13" s="19"/>
      <c r="D13" s="19"/>
      <c r="E13" s="19"/>
      <c r="F13" s="33" t="s">
        <v>106</v>
      </c>
      <c r="G13" s="33" t="s">
        <v>106</v>
      </c>
      <c r="H13" s="33" t="s">
        <v>106</v>
      </c>
      <c r="I13" s="33" t="s">
        <v>106</v>
      </c>
      <c r="J13" s="33" t="s">
        <v>106</v>
      </c>
      <c r="K13" s="33" t="s">
        <v>106</v>
      </c>
      <c r="L13" s="33" t="s">
        <v>106</v>
      </c>
      <c r="M13" s="33" t="s">
        <v>106</v>
      </c>
      <c r="N13" s="33" t="s">
        <v>106</v>
      </c>
      <c r="O13" s="33" t="s">
        <v>106</v>
      </c>
      <c r="P13" s="34" t="s">
        <v>106</v>
      </c>
    </row>
    <row r="14" spans="1:19" ht="20" customHeight="1" x14ac:dyDescent="0.15">
      <c r="A14" s="35" t="s">
        <v>116</v>
      </c>
      <c r="B14" s="35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36"/>
    </row>
    <row r="15" spans="1:19" ht="20" customHeight="1" x14ac:dyDescent="0.1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36"/>
    </row>
    <row r="16" spans="1:19" ht="20" customHeight="1" x14ac:dyDescent="0.15">
      <c r="A16" s="19" t="s">
        <v>43</v>
      </c>
      <c r="B16" s="19"/>
      <c r="C16" s="37">
        <v>10000</v>
      </c>
      <c r="D16" s="37">
        <v>0</v>
      </c>
      <c r="E16" s="37">
        <v>0</v>
      </c>
      <c r="F16" s="37">
        <v>10000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8">
        <f>SUM(C16:O16)</f>
        <v>20000</v>
      </c>
      <c r="R16" s="39"/>
    </row>
    <row r="17" spans="1:19" ht="20" customHeight="1" x14ac:dyDescent="0.15">
      <c r="A17" s="19" t="s">
        <v>84</v>
      </c>
      <c r="B17" s="19" t="s">
        <v>87</v>
      </c>
      <c r="C17" s="37"/>
      <c r="D17" s="37">
        <f t="shared" ref="D17:O17" si="1">$B$9*D9</f>
        <v>0</v>
      </c>
      <c r="E17" s="37">
        <f t="shared" si="1"/>
        <v>0</v>
      </c>
      <c r="F17" s="37">
        <f t="shared" si="1"/>
        <v>0</v>
      </c>
      <c r="G17" s="37">
        <f t="shared" si="1"/>
        <v>250</v>
      </c>
      <c r="H17" s="37">
        <f t="shared" si="1"/>
        <v>375</v>
      </c>
      <c r="I17" s="37">
        <f t="shared" si="1"/>
        <v>500</v>
      </c>
      <c r="J17" s="37">
        <f t="shared" si="1"/>
        <v>500</v>
      </c>
      <c r="K17" s="37">
        <f t="shared" si="1"/>
        <v>475</v>
      </c>
      <c r="L17" s="37">
        <f t="shared" si="1"/>
        <v>450</v>
      </c>
      <c r="M17" s="37">
        <f t="shared" si="1"/>
        <v>600</v>
      </c>
      <c r="N17" s="37">
        <f t="shared" si="1"/>
        <v>700</v>
      </c>
      <c r="O17" s="37">
        <f t="shared" si="1"/>
        <v>900</v>
      </c>
      <c r="P17" s="38">
        <f>SUM(C17:O17)</f>
        <v>4750</v>
      </c>
      <c r="R17" s="40">
        <f>P9*B9</f>
        <v>4750</v>
      </c>
      <c r="S17" s="18" t="s">
        <v>134</v>
      </c>
    </row>
    <row r="18" spans="1:19" ht="20" customHeight="1" x14ac:dyDescent="0.15">
      <c r="A18" s="19" t="s">
        <v>85</v>
      </c>
      <c r="B18" s="19" t="s">
        <v>141</v>
      </c>
      <c r="C18" s="37"/>
      <c r="D18" s="37">
        <f t="shared" ref="D18:O18" si="2">$B$10*D10</f>
        <v>0</v>
      </c>
      <c r="E18" s="37">
        <f t="shared" si="2"/>
        <v>50</v>
      </c>
      <c r="F18" s="37">
        <f t="shared" si="2"/>
        <v>75</v>
      </c>
      <c r="G18" s="37">
        <f t="shared" si="2"/>
        <v>100</v>
      </c>
      <c r="H18" s="37">
        <f t="shared" si="2"/>
        <v>125</v>
      </c>
      <c r="I18" s="37">
        <f t="shared" si="2"/>
        <v>200</v>
      </c>
      <c r="J18" s="37">
        <f t="shared" si="2"/>
        <v>350</v>
      </c>
      <c r="K18" s="37">
        <f t="shared" si="2"/>
        <v>425</v>
      </c>
      <c r="L18" s="37">
        <f t="shared" si="2"/>
        <v>425</v>
      </c>
      <c r="M18" s="37">
        <f t="shared" si="2"/>
        <v>500</v>
      </c>
      <c r="N18" s="37">
        <f t="shared" si="2"/>
        <v>500</v>
      </c>
      <c r="O18" s="37">
        <f t="shared" si="2"/>
        <v>500</v>
      </c>
      <c r="P18" s="38">
        <f>SUM(C18:O18)</f>
        <v>3250</v>
      </c>
      <c r="R18" s="40">
        <f>P10*B10</f>
        <v>3125</v>
      </c>
      <c r="S18" s="18" t="s">
        <v>134</v>
      </c>
    </row>
    <row r="19" spans="1:19" ht="20" customHeight="1" x14ac:dyDescent="0.15">
      <c r="A19" s="19" t="s">
        <v>86</v>
      </c>
      <c r="B19" s="19" t="s">
        <v>88</v>
      </c>
      <c r="C19" s="37"/>
      <c r="D19" s="19"/>
      <c r="E19" s="37">
        <f t="shared" ref="E19:O19" si="3">$B$11*D11</f>
        <v>0</v>
      </c>
      <c r="F19" s="37">
        <f t="shared" si="3"/>
        <v>0</v>
      </c>
      <c r="G19" s="37">
        <f t="shared" si="3"/>
        <v>0</v>
      </c>
      <c r="H19" s="37">
        <f t="shared" si="3"/>
        <v>0</v>
      </c>
      <c r="I19" s="37">
        <f t="shared" si="3"/>
        <v>100</v>
      </c>
      <c r="J19" s="37">
        <f t="shared" si="3"/>
        <v>250</v>
      </c>
      <c r="K19" s="37">
        <f t="shared" si="3"/>
        <v>325</v>
      </c>
      <c r="L19" s="37">
        <f t="shared" si="3"/>
        <v>475</v>
      </c>
      <c r="M19" s="37">
        <f t="shared" si="3"/>
        <v>595</v>
      </c>
      <c r="N19" s="37">
        <f t="shared" si="3"/>
        <v>975</v>
      </c>
      <c r="O19" s="37">
        <f t="shared" si="3"/>
        <v>1100</v>
      </c>
      <c r="P19" s="38">
        <f>SUM(C19:O19)</f>
        <v>3820</v>
      </c>
      <c r="R19" s="41">
        <f>SUM(H11:N11)*B11</f>
        <v>3820</v>
      </c>
      <c r="S19" s="18" t="s">
        <v>134</v>
      </c>
    </row>
    <row r="20" spans="1:19" ht="20" customHeight="1" x14ac:dyDescent="0.15">
      <c r="A20" s="42" t="s">
        <v>142</v>
      </c>
      <c r="B20" s="19"/>
      <c r="C20" s="37"/>
      <c r="D20" s="19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8"/>
      <c r="R20" s="41"/>
    </row>
    <row r="21" spans="1:19" ht="20" customHeight="1" x14ac:dyDescent="0.15">
      <c r="A21" s="42" t="s">
        <v>107</v>
      </c>
      <c r="B21" s="19"/>
      <c r="C21" s="37">
        <v>15000</v>
      </c>
      <c r="D21" s="19">
        <v>50</v>
      </c>
      <c r="E21" s="37">
        <v>50</v>
      </c>
      <c r="F21" s="37">
        <v>50</v>
      </c>
      <c r="G21" s="37">
        <v>50</v>
      </c>
      <c r="H21" s="37">
        <v>50</v>
      </c>
      <c r="I21" s="37">
        <v>50</v>
      </c>
      <c r="J21" s="37">
        <v>50</v>
      </c>
      <c r="K21" s="37">
        <v>50</v>
      </c>
      <c r="L21" s="37">
        <v>50</v>
      </c>
      <c r="M21" s="37">
        <v>50</v>
      </c>
      <c r="N21" s="37">
        <v>50</v>
      </c>
      <c r="O21" s="37">
        <v>50</v>
      </c>
      <c r="P21" s="38">
        <f t="shared" ref="P21" si="4">SUM(C21:O21)</f>
        <v>15600</v>
      </c>
    </row>
    <row r="22" spans="1:19" ht="20" customHeight="1" x14ac:dyDescent="0.15">
      <c r="A22" s="19"/>
      <c r="B22" s="19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8"/>
    </row>
    <row r="23" spans="1:19" s="44" customFormat="1" ht="20" customHeight="1" x14ac:dyDescent="0.15">
      <c r="A23" s="36" t="s">
        <v>118</v>
      </c>
      <c r="B23" s="36"/>
      <c r="C23" s="43">
        <f t="shared" ref="C23:P23" si="5">SUM(C16:C22)</f>
        <v>25000</v>
      </c>
      <c r="D23" s="43">
        <f t="shared" si="5"/>
        <v>50</v>
      </c>
      <c r="E23" s="43">
        <f t="shared" si="5"/>
        <v>100</v>
      </c>
      <c r="F23" s="43">
        <f t="shared" si="5"/>
        <v>10125</v>
      </c>
      <c r="G23" s="43">
        <f t="shared" si="5"/>
        <v>400</v>
      </c>
      <c r="H23" s="43">
        <f t="shared" si="5"/>
        <v>550</v>
      </c>
      <c r="I23" s="43">
        <f t="shared" si="5"/>
        <v>850</v>
      </c>
      <c r="J23" s="43">
        <f t="shared" si="5"/>
        <v>1150</v>
      </c>
      <c r="K23" s="43">
        <f t="shared" si="5"/>
        <v>1275</v>
      </c>
      <c r="L23" s="43">
        <f t="shared" si="5"/>
        <v>1400</v>
      </c>
      <c r="M23" s="43">
        <f t="shared" si="5"/>
        <v>1745</v>
      </c>
      <c r="N23" s="43">
        <f t="shared" si="5"/>
        <v>2225</v>
      </c>
      <c r="O23" s="43">
        <f t="shared" si="5"/>
        <v>2550</v>
      </c>
      <c r="P23" s="43">
        <f t="shared" si="5"/>
        <v>47420</v>
      </c>
      <c r="R23" s="40">
        <f>SUM(P16:P22)</f>
        <v>47420</v>
      </c>
      <c r="S23" s="18" t="s">
        <v>133</v>
      </c>
    </row>
    <row r="24" spans="1:19" ht="20" customHeight="1" x14ac:dyDescent="0.15">
      <c r="A24" s="19"/>
      <c r="B24" s="19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6"/>
    </row>
    <row r="25" spans="1:19" ht="20" customHeight="1" x14ac:dyDescent="0.15">
      <c r="A25" s="35" t="s">
        <v>117</v>
      </c>
      <c r="B25" s="35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6"/>
    </row>
    <row r="26" spans="1:19" ht="20" customHeight="1" x14ac:dyDescent="0.15">
      <c r="A26" s="19"/>
      <c r="B26" s="19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6"/>
    </row>
    <row r="27" spans="1:19" ht="20" customHeight="1" x14ac:dyDescent="0.15">
      <c r="A27" s="19" t="s">
        <v>41</v>
      </c>
      <c r="B27" s="19"/>
      <c r="C27" s="37">
        <v>0</v>
      </c>
      <c r="D27" s="37">
        <v>1250</v>
      </c>
      <c r="E27" s="37">
        <v>1250</v>
      </c>
      <c r="F27" s="37">
        <v>1250</v>
      </c>
      <c r="G27" s="37">
        <v>1250</v>
      </c>
      <c r="H27" s="37">
        <v>1250</v>
      </c>
      <c r="I27" s="37">
        <v>1250</v>
      </c>
      <c r="J27" s="37">
        <v>1250</v>
      </c>
      <c r="K27" s="37">
        <v>1250</v>
      </c>
      <c r="L27" s="37">
        <v>1250</v>
      </c>
      <c r="M27" s="37">
        <v>1250</v>
      </c>
      <c r="N27" s="37">
        <v>1250</v>
      </c>
      <c r="O27" s="37">
        <v>1250</v>
      </c>
      <c r="P27" s="38">
        <f t="shared" ref="P27:P35" si="6">SUM(C27:O27)</f>
        <v>15000</v>
      </c>
    </row>
    <row r="28" spans="1:19" ht="20" customHeight="1" x14ac:dyDescent="0.15">
      <c r="A28" s="19" t="s">
        <v>7</v>
      </c>
      <c r="B28" s="19"/>
      <c r="C28" s="37">
        <v>0</v>
      </c>
      <c r="D28" s="37">
        <v>750</v>
      </c>
      <c r="E28" s="37">
        <v>500</v>
      </c>
      <c r="F28" s="37">
        <v>250</v>
      </c>
      <c r="G28" s="37">
        <v>250</v>
      </c>
      <c r="H28" s="37">
        <v>250</v>
      </c>
      <c r="I28" s="37">
        <v>250</v>
      </c>
      <c r="J28" s="37">
        <v>250</v>
      </c>
      <c r="K28" s="37">
        <v>250</v>
      </c>
      <c r="L28" s="37">
        <v>250</v>
      </c>
      <c r="M28" s="37">
        <v>250</v>
      </c>
      <c r="N28" s="37">
        <v>250</v>
      </c>
      <c r="O28" s="37">
        <v>250</v>
      </c>
      <c r="P28" s="38">
        <f t="shared" si="6"/>
        <v>3750</v>
      </c>
    </row>
    <row r="29" spans="1:19" ht="20" customHeight="1" x14ac:dyDescent="0.15">
      <c r="A29" s="19" t="s">
        <v>8</v>
      </c>
      <c r="B29" s="19"/>
      <c r="C29" s="37">
        <v>0</v>
      </c>
      <c r="D29" s="37">
        <v>600</v>
      </c>
      <c r="E29" s="37">
        <v>0</v>
      </c>
      <c r="F29" s="37">
        <v>0</v>
      </c>
      <c r="G29" s="37">
        <v>0</v>
      </c>
      <c r="H29" s="37">
        <v>600</v>
      </c>
      <c r="I29" s="37">
        <v>0</v>
      </c>
      <c r="J29" s="37">
        <v>0</v>
      </c>
      <c r="K29" s="37">
        <v>0</v>
      </c>
      <c r="L29" s="37">
        <v>600</v>
      </c>
      <c r="M29" s="37">
        <v>0</v>
      </c>
      <c r="N29" s="37">
        <v>0</v>
      </c>
      <c r="O29" s="37">
        <v>0</v>
      </c>
      <c r="P29" s="38">
        <f t="shared" si="6"/>
        <v>1800</v>
      </c>
    </row>
    <row r="30" spans="1:19" ht="20" customHeight="1" x14ac:dyDescent="0.15">
      <c r="A30" s="19" t="s">
        <v>9</v>
      </c>
      <c r="B30" s="19"/>
      <c r="C30" s="37">
        <v>0</v>
      </c>
      <c r="D30" s="37">
        <v>0</v>
      </c>
      <c r="E30" s="37">
        <v>81</v>
      </c>
      <c r="F30" s="37">
        <v>81</v>
      </c>
      <c r="G30" s="37">
        <v>81</v>
      </c>
      <c r="H30" s="37">
        <v>81</v>
      </c>
      <c r="I30" s="37">
        <v>81</v>
      </c>
      <c r="J30" s="37">
        <v>81</v>
      </c>
      <c r="K30" s="37">
        <v>81</v>
      </c>
      <c r="L30" s="37">
        <v>81</v>
      </c>
      <c r="M30" s="37">
        <v>81</v>
      </c>
      <c r="N30" s="37">
        <v>81</v>
      </c>
      <c r="O30" s="37">
        <v>81</v>
      </c>
      <c r="P30" s="38">
        <f t="shared" si="6"/>
        <v>891</v>
      </c>
    </row>
    <row r="31" spans="1:19" ht="20" customHeight="1" x14ac:dyDescent="0.15">
      <c r="A31" s="19" t="s">
        <v>10</v>
      </c>
      <c r="B31" s="19"/>
      <c r="C31" s="37">
        <v>0</v>
      </c>
      <c r="D31" s="37">
        <v>100</v>
      </c>
      <c r="E31" s="37">
        <v>100</v>
      </c>
      <c r="F31" s="37">
        <v>100</v>
      </c>
      <c r="G31" s="37">
        <v>100</v>
      </c>
      <c r="H31" s="37">
        <v>100</v>
      </c>
      <c r="I31" s="37">
        <v>100</v>
      </c>
      <c r="J31" s="37">
        <v>100</v>
      </c>
      <c r="K31" s="37">
        <v>100</v>
      </c>
      <c r="L31" s="37">
        <v>100</v>
      </c>
      <c r="M31" s="37">
        <v>100</v>
      </c>
      <c r="N31" s="37">
        <v>100</v>
      </c>
      <c r="O31" s="37">
        <v>100</v>
      </c>
      <c r="P31" s="38">
        <f t="shared" si="6"/>
        <v>1200</v>
      </c>
    </row>
    <row r="32" spans="1:19" ht="20" customHeight="1" x14ac:dyDescent="0.15">
      <c r="A32" s="19" t="s">
        <v>3</v>
      </c>
      <c r="B32" s="19"/>
      <c r="C32" s="37">
        <v>20000</v>
      </c>
      <c r="D32" s="37">
        <v>0</v>
      </c>
      <c r="E32" s="37">
        <v>0</v>
      </c>
      <c r="F32" s="37">
        <v>0</v>
      </c>
      <c r="G32" s="37">
        <v>0</v>
      </c>
      <c r="H32" s="37">
        <v>375</v>
      </c>
      <c r="I32" s="37">
        <v>0</v>
      </c>
      <c r="J32" s="37">
        <v>0</v>
      </c>
      <c r="K32" s="37">
        <v>0</v>
      </c>
      <c r="L32" s="37">
        <v>0</v>
      </c>
      <c r="M32" s="37">
        <v>475</v>
      </c>
      <c r="N32" s="37">
        <v>0</v>
      </c>
      <c r="O32" s="37">
        <v>0</v>
      </c>
      <c r="P32" s="38">
        <f>SUM(C32:O32)</f>
        <v>20850</v>
      </c>
    </row>
    <row r="33" spans="1:19" ht="20" customHeight="1" x14ac:dyDescent="0.15">
      <c r="A33" s="42" t="s">
        <v>130</v>
      </c>
      <c r="B33" s="19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8"/>
    </row>
    <row r="34" spans="1:19" ht="20" customHeight="1" x14ac:dyDescent="0.15">
      <c r="A34" s="19" t="s">
        <v>11</v>
      </c>
      <c r="B34" s="19"/>
      <c r="C34" s="37">
        <v>0</v>
      </c>
      <c r="D34" s="37">
        <v>675</v>
      </c>
      <c r="E34" s="37">
        <v>675</v>
      </c>
      <c r="F34" s="37">
        <v>675</v>
      </c>
      <c r="G34" s="37">
        <v>675</v>
      </c>
      <c r="H34" s="37">
        <v>675</v>
      </c>
      <c r="I34" s="37">
        <v>675</v>
      </c>
      <c r="J34" s="37">
        <v>675</v>
      </c>
      <c r="K34" s="37">
        <v>675</v>
      </c>
      <c r="L34" s="37">
        <v>675</v>
      </c>
      <c r="M34" s="37">
        <v>675</v>
      </c>
      <c r="N34" s="37">
        <v>675</v>
      </c>
      <c r="O34" s="37">
        <v>675</v>
      </c>
      <c r="P34" s="38">
        <f t="shared" si="6"/>
        <v>8100</v>
      </c>
    </row>
    <row r="35" spans="1:19" ht="20" customHeight="1" x14ac:dyDescent="0.15">
      <c r="A35" s="42" t="s">
        <v>108</v>
      </c>
      <c r="B35" s="19"/>
      <c r="C35" s="37"/>
      <c r="D35" s="37"/>
      <c r="E35" s="37"/>
      <c r="F35" s="37"/>
      <c r="G35" s="37"/>
      <c r="H35" s="37">
        <v>200</v>
      </c>
      <c r="I35" s="37"/>
      <c r="J35" s="37"/>
      <c r="K35" s="37"/>
      <c r="L35" s="37"/>
      <c r="M35" s="37"/>
      <c r="N35" s="37"/>
      <c r="O35" s="37"/>
      <c r="P35" s="38">
        <f t="shared" si="6"/>
        <v>200</v>
      </c>
    </row>
    <row r="36" spans="1:19" ht="20" customHeight="1" x14ac:dyDescent="0.15">
      <c r="A36" s="42" t="s">
        <v>143</v>
      </c>
      <c r="B36" s="19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6"/>
    </row>
    <row r="37" spans="1:19" ht="20" customHeight="1" x14ac:dyDescent="0.15">
      <c r="A37" s="19"/>
      <c r="B37" s="19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6"/>
    </row>
    <row r="38" spans="1:19" s="44" customFormat="1" ht="20" customHeight="1" x14ac:dyDescent="0.15">
      <c r="A38" s="36" t="s">
        <v>119</v>
      </c>
      <c r="B38" s="36"/>
      <c r="C38" s="43">
        <f t="shared" ref="C38:P38" si="7">SUM(C27:C37)</f>
        <v>20000</v>
      </c>
      <c r="D38" s="43">
        <f t="shared" si="7"/>
        <v>3375</v>
      </c>
      <c r="E38" s="43">
        <f t="shared" si="7"/>
        <v>2606</v>
      </c>
      <c r="F38" s="43">
        <f t="shared" si="7"/>
        <v>2356</v>
      </c>
      <c r="G38" s="43">
        <f t="shared" si="7"/>
        <v>2356</v>
      </c>
      <c r="H38" s="43">
        <f t="shared" si="7"/>
        <v>3531</v>
      </c>
      <c r="I38" s="43">
        <f t="shared" si="7"/>
        <v>2356</v>
      </c>
      <c r="J38" s="43">
        <f t="shared" si="7"/>
        <v>2356</v>
      </c>
      <c r="K38" s="43">
        <f t="shared" si="7"/>
        <v>2356</v>
      </c>
      <c r="L38" s="43">
        <f t="shared" si="7"/>
        <v>2956</v>
      </c>
      <c r="M38" s="43">
        <f t="shared" si="7"/>
        <v>2831</v>
      </c>
      <c r="N38" s="43">
        <f t="shared" si="7"/>
        <v>2356</v>
      </c>
      <c r="O38" s="43">
        <f t="shared" si="7"/>
        <v>2356</v>
      </c>
      <c r="P38" s="43">
        <f t="shared" si="7"/>
        <v>51791</v>
      </c>
      <c r="R38" s="40">
        <f>SUM(P27:P37)</f>
        <v>51791</v>
      </c>
      <c r="S38" s="18" t="s">
        <v>133</v>
      </c>
    </row>
    <row r="39" spans="1:19" ht="20" customHeight="1" x14ac:dyDescent="0.15">
      <c r="A39" s="19"/>
      <c r="B39" s="19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6"/>
    </row>
    <row r="40" spans="1:19" ht="20" customHeight="1" x14ac:dyDescent="0.15">
      <c r="A40" s="19" t="s">
        <v>148</v>
      </c>
      <c r="B40" s="19"/>
      <c r="C40" s="37">
        <f t="shared" ref="C40:O40" si="8">C23-C38</f>
        <v>5000</v>
      </c>
      <c r="D40" s="37">
        <f t="shared" si="8"/>
        <v>-3325</v>
      </c>
      <c r="E40" s="37">
        <f t="shared" si="8"/>
        <v>-2506</v>
      </c>
      <c r="F40" s="37">
        <f t="shared" si="8"/>
        <v>7769</v>
      </c>
      <c r="G40" s="37">
        <f t="shared" si="8"/>
        <v>-1956</v>
      </c>
      <c r="H40" s="37">
        <f t="shared" si="8"/>
        <v>-2981</v>
      </c>
      <c r="I40" s="37">
        <f t="shared" si="8"/>
        <v>-1506</v>
      </c>
      <c r="J40" s="37">
        <f t="shared" si="8"/>
        <v>-1206</v>
      </c>
      <c r="K40" s="37">
        <f t="shared" si="8"/>
        <v>-1081</v>
      </c>
      <c r="L40" s="37">
        <f t="shared" si="8"/>
        <v>-1556</v>
      </c>
      <c r="M40" s="37">
        <f t="shared" si="8"/>
        <v>-1086</v>
      </c>
      <c r="N40" s="37">
        <f t="shared" si="8"/>
        <v>-131</v>
      </c>
      <c r="O40" s="37">
        <f t="shared" si="8"/>
        <v>194</v>
      </c>
      <c r="P40" s="38">
        <f>SUM(C40:O40)</f>
        <v>-4371</v>
      </c>
      <c r="R40" s="40">
        <f>R23-R38</f>
        <v>-4371</v>
      </c>
      <c r="S40" s="18" t="s">
        <v>134</v>
      </c>
    </row>
    <row r="41" spans="1:19" ht="20" customHeight="1" x14ac:dyDescent="0.15">
      <c r="A41" s="19"/>
      <c r="B41" s="19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6"/>
    </row>
    <row r="42" spans="1:19" ht="20" customHeight="1" x14ac:dyDescent="0.15">
      <c r="A42" s="36" t="s">
        <v>115</v>
      </c>
      <c r="B42" s="19"/>
      <c r="C42" s="45">
        <v>0</v>
      </c>
      <c r="D42" s="45">
        <f>C43</f>
        <v>5000</v>
      </c>
      <c r="E42" s="45">
        <f t="shared" ref="E42:O42" si="9">D43</f>
        <v>1675</v>
      </c>
      <c r="F42" s="45">
        <f t="shared" si="9"/>
        <v>-831</v>
      </c>
      <c r="G42" s="45">
        <f t="shared" si="9"/>
        <v>6938</v>
      </c>
      <c r="H42" s="45">
        <f t="shared" si="9"/>
        <v>4982</v>
      </c>
      <c r="I42" s="45">
        <f t="shared" si="9"/>
        <v>2001</v>
      </c>
      <c r="J42" s="45">
        <f t="shared" si="9"/>
        <v>495</v>
      </c>
      <c r="K42" s="45">
        <f t="shared" si="9"/>
        <v>-711</v>
      </c>
      <c r="L42" s="45">
        <f t="shared" si="9"/>
        <v>-1792</v>
      </c>
      <c r="M42" s="45">
        <f t="shared" si="9"/>
        <v>-3348</v>
      </c>
      <c r="N42" s="45">
        <f t="shared" si="9"/>
        <v>-4434</v>
      </c>
      <c r="O42" s="45">
        <f t="shared" si="9"/>
        <v>-4565</v>
      </c>
      <c r="P42" s="36"/>
      <c r="R42" s="40">
        <f>C42</f>
        <v>0</v>
      </c>
      <c r="S42" s="18" t="s">
        <v>137</v>
      </c>
    </row>
    <row r="43" spans="1:19" ht="20" customHeight="1" x14ac:dyDescent="0.15">
      <c r="A43" s="36" t="s">
        <v>149</v>
      </c>
      <c r="B43" s="36"/>
      <c r="C43" s="46">
        <f>C42+C40</f>
        <v>5000</v>
      </c>
      <c r="D43" s="46">
        <f>D42+D40</f>
        <v>1675</v>
      </c>
      <c r="E43" s="46">
        <f t="shared" ref="E43:O43" si="10">E42+E40</f>
        <v>-831</v>
      </c>
      <c r="F43" s="46">
        <f t="shared" si="10"/>
        <v>6938</v>
      </c>
      <c r="G43" s="46">
        <f t="shared" si="10"/>
        <v>4982</v>
      </c>
      <c r="H43" s="46">
        <f t="shared" si="10"/>
        <v>2001</v>
      </c>
      <c r="I43" s="46">
        <f t="shared" si="10"/>
        <v>495</v>
      </c>
      <c r="J43" s="46">
        <f t="shared" si="10"/>
        <v>-711</v>
      </c>
      <c r="K43" s="46">
        <f t="shared" si="10"/>
        <v>-1792</v>
      </c>
      <c r="L43" s="46">
        <f t="shared" si="10"/>
        <v>-3348</v>
      </c>
      <c r="M43" s="46">
        <f t="shared" si="10"/>
        <v>-4434</v>
      </c>
      <c r="N43" s="46">
        <f t="shared" si="10"/>
        <v>-4565</v>
      </c>
      <c r="O43" s="46">
        <f t="shared" si="10"/>
        <v>-4371</v>
      </c>
      <c r="P43" s="36"/>
      <c r="R43" s="40">
        <f>R42+R40</f>
        <v>-4371</v>
      </c>
      <c r="S43" s="18" t="s">
        <v>135</v>
      </c>
    </row>
    <row r="44" spans="1:19" ht="20" customHeight="1" x14ac:dyDescent="0.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  <row r="45" spans="1:19" ht="20" customHeight="1" x14ac:dyDescent="0.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19" ht="20" customHeight="1" x14ac:dyDescent="0.15">
      <c r="A46" s="47" t="s">
        <v>109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1:19" s="37" customFormat="1" ht="20" customHeight="1" x14ac:dyDescent="0.15">
      <c r="A47" s="37" t="s">
        <v>110</v>
      </c>
      <c r="C47" s="37">
        <f>C21</f>
        <v>15000</v>
      </c>
      <c r="D47" s="37">
        <f>C50</f>
        <v>15000</v>
      </c>
      <c r="E47" s="37">
        <f t="shared" ref="E47:O47" si="11">D50</f>
        <v>15050</v>
      </c>
      <c r="F47" s="37">
        <f t="shared" si="11"/>
        <v>15100</v>
      </c>
      <c r="G47" s="37">
        <f t="shared" si="11"/>
        <v>15150</v>
      </c>
      <c r="H47" s="37">
        <f t="shared" si="11"/>
        <v>15200</v>
      </c>
      <c r="I47" s="37">
        <f t="shared" si="11"/>
        <v>15050</v>
      </c>
      <c r="J47" s="37">
        <f t="shared" si="11"/>
        <v>15100</v>
      </c>
      <c r="K47" s="37">
        <f t="shared" si="11"/>
        <v>15150</v>
      </c>
      <c r="L47" s="37">
        <f t="shared" si="11"/>
        <v>15200</v>
      </c>
      <c r="M47" s="37">
        <f t="shared" si="11"/>
        <v>15250</v>
      </c>
      <c r="N47" s="37">
        <f t="shared" si="11"/>
        <v>15300</v>
      </c>
      <c r="O47" s="37">
        <f t="shared" si="11"/>
        <v>15350</v>
      </c>
      <c r="P47" s="37">
        <f>D47</f>
        <v>15000</v>
      </c>
    </row>
    <row r="48" spans="1:19" s="37" customFormat="1" ht="20" customHeight="1" x14ac:dyDescent="0.15">
      <c r="A48" s="37" t="s">
        <v>112</v>
      </c>
      <c r="D48" s="37">
        <f t="shared" ref="D48:P48" si="12">D21</f>
        <v>50</v>
      </c>
      <c r="E48" s="37">
        <f t="shared" si="12"/>
        <v>50</v>
      </c>
      <c r="F48" s="37">
        <f t="shared" si="12"/>
        <v>50</v>
      </c>
      <c r="G48" s="37">
        <f t="shared" si="12"/>
        <v>50</v>
      </c>
      <c r="H48" s="37">
        <f t="shared" si="12"/>
        <v>50</v>
      </c>
      <c r="I48" s="37">
        <f t="shared" si="12"/>
        <v>50</v>
      </c>
      <c r="J48" s="37">
        <f t="shared" si="12"/>
        <v>50</v>
      </c>
      <c r="K48" s="37">
        <f t="shared" si="12"/>
        <v>50</v>
      </c>
      <c r="L48" s="37">
        <f t="shared" si="12"/>
        <v>50</v>
      </c>
      <c r="M48" s="37">
        <f t="shared" si="12"/>
        <v>50</v>
      </c>
      <c r="N48" s="37">
        <f t="shared" si="12"/>
        <v>50</v>
      </c>
      <c r="O48" s="37">
        <f t="shared" si="12"/>
        <v>50</v>
      </c>
      <c r="P48" s="37">
        <f t="shared" si="12"/>
        <v>15600</v>
      </c>
    </row>
    <row r="49" spans="1:19" s="37" customFormat="1" ht="20" customHeight="1" x14ac:dyDescent="0.15">
      <c r="A49" s="37" t="s">
        <v>113</v>
      </c>
      <c r="D49" s="37">
        <f t="shared" ref="D49:P49" si="13">-D35</f>
        <v>0</v>
      </c>
      <c r="E49" s="37">
        <f t="shared" si="13"/>
        <v>0</v>
      </c>
      <c r="F49" s="37">
        <f t="shared" si="13"/>
        <v>0</v>
      </c>
      <c r="G49" s="37">
        <f t="shared" si="13"/>
        <v>0</v>
      </c>
      <c r="H49" s="37">
        <f t="shared" si="13"/>
        <v>-200</v>
      </c>
      <c r="I49" s="37">
        <f t="shared" si="13"/>
        <v>0</v>
      </c>
      <c r="J49" s="37">
        <f t="shared" si="13"/>
        <v>0</v>
      </c>
      <c r="K49" s="37">
        <f t="shared" si="13"/>
        <v>0</v>
      </c>
      <c r="L49" s="37">
        <f t="shared" si="13"/>
        <v>0</v>
      </c>
      <c r="M49" s="37">
        <f t="shared" si="13"/>
        <v>0</v>
      </c>
      <c r="N49" s="37">
        <f t="shared" si="13"/>
        <v>0</v>
      </c>
      <c r="O49" s="37">
        <f t="shared" si="13"/>
        <v>0</v>
      </c>
      <c r="P49" s="37">
        <f t="shared" si="13"/>
        <v>-200</v>
      </c>
    </row>
    <row r="50" spans="1:19" s="37" customFormat="1" ht="20" customHeight="1" x14ac:dyDescent="0.15">
      <c r="A50" s="37" t="s">
        <v>114</v>
      </c>
      <c r="C50" s="43">
        <f>SUM(C47:C49)</f>
        <v>15000</v>
      </c>
      <c r="D50" s="43">
        <f t="shared" ref="D50:P50" si="14">SUM(D47:D49)</f>
        <v>15050</v>
      </c>
      <c r="E50" s="43">
        <f t="shared" si="14"/>
        <v>15100</v>
      </c>
      <c r="F50" s="43">
        <f t="shared" si="14"/>
        <v>15150</v>
      </c>
      <c r="G50" s="43">
        <f t="shared" si="14"/>
        <v>15200</v>
      </c>
      <c r="H50" s="43">
        <f t="shared" si="14"/>
        <v>15050</v>
      </c>
      <c r="I50" s="43">
        <f t="shared" si="14"/>
        <v>15100</v>
      </c>
      <c r="J50" s="43">
        <f t="shared" si="14"/>
        <v>15150</v>
      </c>
      <c r="K50" s="43">
        <f t="shared" si="14"/>
        <v>15200</v>
      </c>
      <c r="L50" s="43">
        <f t="shared" si="14"/>
        <v>15250</v>
      </c>
      <c r="M50" s="43">
        <f t="shared" si="14"/>
        <v>15300</v>
      </c>
      <c r="N50" s="43">
        <f t="shared" si="14"/>
        <v>15350</v>
      </c>
      <c r="O50" s="43">
        <f t="shared" si="14"/>
        <v>15400</v>
      </c>
      <c r="P50" s="43">
        <f t="shared" si="14"/>
        <v>30400</v>
      </c>
      <c r="R50" s="37">
        <f>SUM(P47:P49)</f>
        <v>30400</v>
      </c>
      <c r="S50" s="18" t="s">
        <v>133</v>
      </c>
    </row>
    <row r="51" spans="1:19" ht="20" customHeight="1" x14ac:dyDescent="0.15">
      <c r="A51" s="19"/>
      <c r="B51" s="19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</row>
    <row r="52" spans="1:19" ht="20" customHeight="1" x14ac:dyDescent="0.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19" ht="20" customHeight="1" x14ac:dyDescent="0.15">
      <c r="A53" s="36" t="s">
        <v>33</v>
      </c>
      <c r="B53" s="36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1:19" ht="20" customHeight="1" x14ac:dyDescent="0.15">
      <c r="A54" s="19" t="s">
        <v>128</v>
      </c>
      <c r="B54" s="19"/>
      <c r="C54" s="19"/>
      <c r="D54" s="19"/>
      <c r="E54" s="19"/>
      <c r="F54" s="19"/>
      <c r="G54" s="19"/>
      <c r="H54" s="19"/>
      <c r="I54" s="19"/>
      <c r="J54" s="19"/>
      <c r="K54" s="57" t="s">
        <v>94</v>
      </c>
      <c r="L54" s="57"/>
      <c r="O54" s="19"/>
      <c r="P54" s="19"/>
    </row>
    <row r="55" spans="1:19" ht="20" customHeight="1" x14ac:dyDescent="0.15">
      <c r="A55" s="19" t="s">
        <v>50</v>
      </c>
      <c r="B55" s="19"/>
      <c r="C55" s="19"/>
      <c r="D55" s="19"/>
      <c r="E55" s="19"/>
      <c r="F55" s="19"/>
      <c r="G55" s="19"/>
      <c r="H55" s="19"/>
      <c r="I55" s="19"/>
      <c r="J55" s="19"/>
      <c r="K55" s="48" t="s">
        <v>120</v>
      </c>
      <c r="L55" s="48"/>
      <c r="O55" s="19"/>
      <c r="P55" s="19"/>
    </row>
    <row r="56" spans="1:19" ht="20" customHeight="1" x14ac:dyDescent="0.15">
      <c r="A56" s="19" t="s">
        <v>34</v>
      </c>
      <c r="B56" s="19"/>
      <c r="C56" s="19"/>
      <c r="D56" s="19"/>
      <c r="E56" s="19"/>
      <c r="F56" s="19"/>
      <c r="G56" s="19"/>
      <c r="H56" s="19"/>
      <c r="I56" s="19"/>
      <c r="J56" s="19"/>
      <c r="K56" s="48" t="s">
        <v>12</v>
      </c>
      <c r="L56" s="48"/>
      <c r="O56" s="19"/>
      <c r="P56" s="19"/>
    </row>
    <row r="57" spans="1:19" ht="20" customHeight="1" x14ac:dyDescent="0.15">
      <c r="A57" s="19" t="s">
        <v>92</v>
      </c>
      <c r="B57" s="19"/>
      <c r="C57" s="19"/>
      <c r="D57" s="19"/>
      <c r="E57" s="19"/>
      <c r="F57" s="19"/>
      <c r="G57" s="19"/>
      <c r="H57" s="19"/>
      <c r="I57" s="19"/>
      <c r="J57" s="19"/>
      <c r="K57" s="48" t="s">
        <v>145</v>
      </c>
      <c r="L57" s="48"/>
      <c r="O57" s="19"/>
      <c r="P57" s="19"/>
    </row>
    <row r="58" spans="1:19" ht="20" customHeight="1" x14ac:dyDescent="0.1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48" t="s">
        <v>13</v>
      </c>
      <c r="L58" s="48"/>
      <c r="O58" s="19"/>
      <c r="P58" s="19"/>
    </row>
    <row r="59" spans="1:19" ht="20" customHeight="1" x14ac:dyDescent="0.15">
      <c r="A59" s="42" t="s">
        <v>129</v>
      </c>
      <c r="B59" s="19"/>
      <c r="C59" s="19"/>
      <c r="D59" s="19"/>
      <c r="E59" s="19"/>
      <c r="F59" s="19"/>
      <c r="G59" s="19"/>
      <c r="H59" s="19"/>
      <c r="I59" s="19"/>
      <c r="J59" s="19"/>
      <c r="K59" s="48" t="s">
        <v>14</v>
      </c>
      <c r="L59" s="48"/>
      <c r="O59" s="19"/>
      <c r="P59" s="19"/>
    </row>
    <row r="60" spans="1:19" ht="20" customHeight="1" x14ac:dyDescent="0.15">
      <c r="A60" s="19" t="s">
        <v>93</v>
      </c>
      <c r="B60" s="19"/>
      <c r="C60" s="19"/>
      <c r="D60" s="19"/>
      <c r="E60" s="19"/>
      <c r="F60" s="19"/>
      <c r="G60" s="19"/>
      <c r="H60" s="19"/>
      <c r="I60" s="19"/>
      <c r="J60" s="19"/>
      <c r="K60" s="48" t="s">
        <v>15</v>
      </c>
      <c r="L60" s="48"/>
      <c r="O60" s="19"/>
      <c r="P60" s="19"/>
    </row>
    <row r="61" spans="1:19" ht="20" customHeight="1" x14ac:dyDescent="0.15">
      <c r="A61" s="19" t="s">
        <v>150</v>
      </c>
      <c r="B61" s="19"/>
      <c r="C61" s="19"/>
      <c r="D61" s="19"/>
      <c r="E61" s="19"/>
      <c r="F61" s="19"/>
      <c r="G61" s="19"/>
      <c r="H61" s="19"/>
      <c r="I61" s="19"/>
      <c r="J61" s="19"/>
      <c r="K61" s="48" t="s">
        <v>16</v>
      </c>
      <c r="L61" s="48"/>
      <c r="O61" s="19"/>
      <c r="P61" s="19"/>
    </row>
    <row r="62" spans="1:19" ht="20" customHeight="1" x14ac:dyDescent="0.15">
      <c r="A62" s="19" t="s">
        <v>39</v>
      </c>
      <c r="B62" s="19"/>
      <c r="C62" s="19"/>
      <c r="D62" s="19"/>
      <c r="E62" s="19"/>
      <c r="F62" s="19"/>
      <c r="G62" s="19"/>
      <c r="H62" s="19"/>
      <c r="I62" s="19"/>
      <c r="J62" s="19"/>
      <c r="K62" s="48" t="s">
        <v>17</v>
      </c>
      <c r="L62" s="48"/>
      <c r="O62" s="19"/>
      <c r="P62" s="19"/>
    </row>
    <row r="63" spans="1:19" ht="20" customHeight="1" x14ac:dyDescent="0.15">
      <c r="A63" s="19"/>
      <c r="B63" s="49" t="s">
        <v>151</v>
      </c>
      <c r="C63" s="19"/>
      <c r="D63" s="19"/>
      <c r="E63" s="19"/>
      <c r="F63" s="19"/>
      <c r="G63" s="19"/>
      <c r="H63" s="19"/>
      <c r="I63" s="19"/>
      <c r="J63" s="19"/>
      <c r="K63" s="48" t="s">
        <v>18</v>
      </c>
      <c r="L63" s="48"/>
      <c r="O63" s="19"/>
      <c r="P63" s="19"/>
    </row>
    <row r="64" spans="1:19" ht="20" customHeight="1" x14ac:dyDescent="0.15">
      <c r="A64" s="19"/>
      <c r="B64" s="49" t="s">
        <v>42</v>
      </c>
      <c r="C64" s="19"/>
      <c r="D64" s="19"/>
      <c r="E64" s="19"/>
      <c r="F64" s="19"/>
      <c r="G64" s="19"/>
      <c r="H64" s="19"/>
      <c r="I64" s="19"/>
      <c r="J64" s="19"/>
      <c r="K64" s="48" t="s">
        <v>25</v>
      </c>
      <c r="L64" s="48"/>
      <c r="O64" s="19"/>
      <c r="P64" s="19"/>
    </row>
    <row r="65" spans="1:12" ht="20" customHeight="1" x14ac:dyDescent="0.15">
      <c r="A65" s="18" t="s">
        <v>121</v>
      </c>
      <c r="B65" s="50"/>
      <c r="K65" s="48" t="s">
        <v>26</v>
      </c>
      <c r="L65" s="48"/>
    </row>
    <row r="66" spans="1:12" ht="20" customHeight="1" x14ac:dyDescent="0.15">
      <c r="A66" s="18" t="s">
        <v>44</v>
      </c>
      <c r="K66" s="48" t="s">
        <v>19</v>
      </c>
      <c r="L66" s="48"/>
    </row>
    <row r="67" spans="1:12" ht="20" customHeight="1" x14ac:dyDescent="0.15">
      <c r="B67" s="50" t="s">
        <v>45</v>
      </c>
      <c r="K67" s="48" t="s">
        <v>20</v>
      </c>
      <c r="L67" s="48"/>
    </row>
    <row r="68" spans="1:12" ht="20" customHeight="1" x14ac:dyDescent="0.15">
      <c r="B68" s="50" t="s">
        <v>46</v>
      </c>
      <c r="K68" s="48" t="s">
        <v>21</v>
      </c>
      <c r="L68" s="48"/>
    </row>
    <row r="69" spans="1:12" ht="20" customHeight="1" x14ac:dyDescent="0.15">
      <c r="A69" s="51" t="s">
        <v>47</v>
      </c>
      <c r="B69" s="50" t="s">
        <v>49</v>
      </c>
      <c r="K69" s="48" t="s">
        <v>27</v>
      </c>
      <c r="L69" s="48"/>
    </row>
    <row r="70" spans="1:12" ht="20" customHeight="1" x14ac:dyDescent="0.15">
      <c r="B70" s="50" t="s">
        <v>48</v>
      </c>
      <c r="K70" s="48" t="s">
        <v>22</v>
      </c>
      <c r="L70" s="48"/>
    </row>
    <row r="71" spans="1:12" ht="20" customHeight="1" x14ac:dyDescent="0.15">
      <c r="A71" s="18" t="s">
        <v>122</v>
      </c>
      <c r="K71" s="48" t="s">
        <v>23</v>
      </c>
      <c r="L71" s="48"/>
    </row>
    <row r="72" spans="1:12" ht="20" customHeight="1" x14ac:dyDescent="0.15">
      <c r="A72" s="18" t="s">
        <v>51</v>
      </c>
      <c r="K72" s="48" t="s">
        <v>28</v>
      </c>
      <c r="L72" s="48"/>
    </row>
    <row r="73" spans="1:12" ht="20" customHeight="1" x14ac:dyDescent="0.15">
      <c r="A73" s="18" t="s">
        <v>52</v>
      </c>
      <c r="K73" s="48" t="s">
        <v>24</v>
      </c>
      <c r="L73" s="48"/>
    </row>
    <row r="74" spans="1:12" ht="20" customHeight="1" x14ac:dyDescent="0.15">
      <c r="B74" s="50" t="s">
        <v>53</v>
      </c>
      <c r="K74" s="48" t="s">
        <v>55</v>
      </c>
      <c r="L74" s="48"/>
    </row>
    <row r="75" spans="1:12" ht="20" customHeight="1" x14ac:dyDescent="0.15">
      <c r="B75" s="50" t="s">
        <v>54</v>
      </c>
      <c r="K75" s="48" t="s">
        <v>104</v>
      </c>
      <c r="L75" s="48"/>
    </row>
    <row r="76" spans="1:12" ht="20" customHeight="1" x14ac:dyDescent="0.15">
      <c r="A76" s="18" t="s">
        <v>123</v>
      </c>
      <c r="K76" s="48" t="s">
        <v>130</v>
      </c>
    </row>
    <row r="77" spans="1:12" ht="20" customHeight="1" x14ac:dyDescent="0.15">
      <c r="A77" s="18" t="s">
        <v>124</v>
      </c>
    </row>
    <row r="78" spans="1:12" ht="20" customHeight="1" x14ac:dyDescent="0.15">
      <c r="A78" s="18" t="s">
        <v>125</v>
      </c>
    </row>
    <row r="79" spans="1:12" ht="20" customHeight="1" x14ac:dyDescent="0.15">
      <c r="A79" s="18" t="s">
        <v>126</v>
      </c>
    </row>
    <row r="80" spans="1:12" ht="20" customHeight="1" x14ac:dyDescent="0.15">
      <c r="A80" s="18" t="s">
        <v>127</v>
      </c>
    </row>
    <row r="81" spans="1:2" ht="20" customHeight="1" x14ac:dyDescent="0.15">
      <c r="B81" s="50"/>
    </row>
    <row r="82" spans="1:2" ht="20" customHeight="1" x14ac:dyDescent="0.15">
      <c r="A82" s="18" t="s">
        <v>138</v>
      </c>
    </row>
    <row r="65357" spans="252:252" ht="20" customHeight="1" x14ac:dyDescent="0.15">
      <c r="IR65357" s="18" t="s">
        <v>75</v>
      </c>
    </row>
  </sheetData>
  <mergeCells count="2">
    <mergeCell ref="J2:P2"/>
    <mergeCell ref="K54:L54"/>
  </mergeCells>
  <phoneticPr fontId="4" type="noConversion"/>
  <pageMargins left="0" right="0" top="0" bottom="0" header="0" footer="0"/>
  <pageSetup paperSize="9" scale="75" orientation="landscape" r:id="rId1"/>
  <headerFooter alignWithMargins="0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D25"/>
  <sheetViews>
    <sheetView workbookViewId="0">
      <selection activeCell="B14" sqref="B14"/>
    </sheetView>
  </sheetViews>
  <sheetFormatPr baseColWidth="10" defaultColWidth="8.83203125" defaultRowHeight="14.5" customHeight="1" x14ac:dyDescent="0.15"/>
  <sheetData>
    <row r="1" spans="1:4" ht="20" x14ac:dyDescent="0.2">
      <c r="A1" s="15" t="s">
        <v>101</v>
      </c>
    </row>
    <row r="2" spans="1:4" ht="14.5" customHeight="1" x14ac:dyDescent="0.15">
      <c r="A2" s="2" t="s">
        <v>100</v>
      </c>
    </row>
    <row r="3" spans="1:4" ht="14.5" customHeight="1" x14ac:dyDescent="0.15">
      <c r="B3" s="3"/>
    </row>
    <row r="4" spans="1:4" ht="14.5" customHeight="1" x14ac:dyDescent="0.2">
      <c r="B4" s="14" t="s">
        <v>96</v>
      </c>
      <c r="C4" s="9"/>
      <c r="D4" s="9"/>
    </row>
    <row r="5" spans="1:4" ht="14.5" customHeight="1" x14ac:dyDescent="0.2">
      <c r="A5" s="16">
        <v>1</v>
      </c>
      <c r="B5" s="11" t="s">
        <v>139</v>
      </c>
    </row>
    <row r="6" spans="1:4" ht="14.5" customHeight="1" x14ac:dyDescent="0.2">
      <c r="A6" s="16">
        <v>2</v>
      </c>
      <c r="B6" s="13" t="s">
        <v>95</v>
      </c>
    </row>
    <row r="7" spans="1:4" ht="14.5" customHeight="1" x14ac:dyDescent="0.2">
      <c r="A7" s="16">
        <v>3</v>
      </c>
      <c r="B7" s="13" t="s">
        <v>97</v>
      </c>
    </row>
    <row r="8" spans="1:4" ht="14.5" customHeight="1" x14ac:dyDescent="0.2">
      <c r="A8" s="16">
        <v>4</v>
      </c>
      <c r="B8" s="11" t="s">
        <v>140</v>
      </c>
    </row>
    <row r="9" spans="1:4" ht="14.5" customHeight="1" x14ac:dyDescent="0.2">
      <c r="A9" s="16">
        <v>5</v>
      </c>
      <c r="B9" s="13" t="s">
        <v>98</v>
      </c>
    </row>
    <row r="10" spans="1:4" ht="14.5" customHeight="1" x14ac:dyDescent="0.2">
      <c r="A10" s="16">
        <v>6</v>
      </c>
      <c r="B10" s="11" t="s">
        <v>99</v>
      </c>
    </row>
    <row r="11" spans="1:4" ht="14.5" customHeight="1" x14ac:dyDescent="0.2">
      <c r="A11" s="16">
        <v>7</v>
      </c>
      <c r="B11" s="11" t="s">
        <v>102</v>
      </c>
    </row>
    <row r="12" spans="1:4" ht="14.5" customHeight="1" x14ac:dyDescent="0.2">
      <c r="A12" s="16">
        <v>8</v>
      </c>
      <c r="B12" s="11" t="s">
        <v>144</v>
      </c>
    </row>
    <row r="13" spans="1:4" ht="14.5" customHeight="1" x14ac:dyDescent="0.2">
      <c r="A13" s="16">
        <v>9</v>
      </c>
      <c r="B13" s="13" t="s">
        <v>103</v>
      </c>
    </row>
    <row r="14" spans="1:4" ht="14.5" customHeight="1" x14ac:dyDescent="0.2">
      <c r="A14" s="16">
        <v>10</v>
      </c>
      <c r="B14" s="13" t="s">
        <v>111</v>
      </c>
    </row>
    <row r="15" spans="1:4" ht="14.5" customHeight="1" x14ac:dyDescent="0.15">
      <c r="B15" s="13"/>
    </row>
    <row r="16" spans="1:4" ht="14.5" customHeight="1" x14ac:dyDescent="0.15">
      <c r="B16" s="13"/>
    </row>
    <row r="17" spans="2:2" ht="14.5" customHeight="1" x14ac:dyDescent="0.15">
      <c r="B17" s="12"/>
    </row>
    <row r="18" spans="2:2" ht="14.5" customHeight="1" x14ac:dyDescent="0.15">
      <c r="B18" s="12"/>
    </row>
    <row r="19" spans="2:2" ht="14.5" customHeight="1" x14ac:dyDescent="0.15">
      <c r="B19" s="12"/>
    </row>
    <row r="20" spans="2:2" ht="14.5" customHeight="1" x14ac:dyDescent="0.15">
      <c r="B20" s="12"/>
    </row>
    <row r="21" spans="2:2" ht="14.5" customHeight="1" x14ac:dyDescent="0.15">
      <c r="B21" s="12"/>
    </row>
    <row r="22" spans="2:2" ht="14.5" customHeight="1" x14ac:dyDescent="0.15">
      <c r="B22" s="12"/>
    </row>
    <row r="23" spans="2:2" ht="14.5" customHeight="1" x14ac:dyDescent="0.15">
      <c r="B23" s="12"/>
    </row>
    <row r="24" spans="2:2" ht="14.5" customHeight="1" x14ac:dyDescent="0.2">
      <c r="B24" s="10"/>
    </row>
    <row r="25" spans="2:2" ht="14.5" customHeight="1" x14ac:dyDescent="0.2">
      <c r="B25" s="1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S72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12" sqref="G12"/>
    </sheetView>
  </sheetViews>
  <sheetFormatPr baseColWidth="10" defaultColWidth="8.83203125" defaultRowHeight="13" x14ac:dyDescent="0.15"/>
  <cols>
    <col min="1" max="1" width="38.5" style="1" customWidth="1"/>
    <col min="2" max="2" width="22.83203125" style="1" customWidth="1"/>
    <col min="3" max="3" width="11.6640625" style="1" customWidth="1"/>
    <col min="4" max="4" width="9.1640625" style="1" customWidth="1"/>
    <col min="5" max="5" width="9.5" style="1" bestFit="1" customWidth="1"/>
    <col min="6" max="16" width="9.33203125" style="1" bestFit="1" customWidth="1"/>
  </cols>
  <sheetData>
    <row r="1" spans="1:16" ht="58" customHeight="1" x14ac:dyDescent="0.15">
      <c r="A1" s="60" t="s">
        <v>56</v>
      </c>
      <c r="B1" s="4"/>
      <c r="E1" s="58" t="s">
        <v>0</v>
      </c>
    </row>
    <row r="4" spans="1:16" s="65" customFormat="1" ht="21" customHeight="1" x14ac:dyDescent="0.15">
      <c r="A4" s="61" t="s">
        <v>57</v>
      </c>
      <c r="B4" s="61" t="s">
        <v>80</v>
      </c>
      <c r="C4" s="62" t="s">
        <v>40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4" t="s">
        <v>29</v>
      </c>
    </row>
    <row r="5" spans="1:16" s="69" customFormat="1" ht="21" customHeight="1" x14ac:dyDescent="0.15">
      <c r="A5" s="66" t="s">
        <v>35</v>
      </c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8"/>
    </row>
    <row r="6" spans="1:16" s="69" customFormat="1" ht="21" customHeight="1" x14ac:dyDescent="0.15">
      <c r="A6" s="70" t="s">
        <v>36</v>
      </c>
      <c r="B6" s="70" t="s">
        <v>77</v>
      </c>
      <c r="C6" s="67"/>
      <c r="D6" s="67">
        <v>0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71"/>
    </row>
    <row r="7" spans="1:16" s="69" customFormat="1" ht="21" customHeight="1" x14ac:dyDescent="0.15">
      <c r="A7" s="70" t="s">
        <v>37</v>
      </c>
      <c r="B7" s="70" t="s">
        <v>78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71"/>
    </row>
    <row r="8" spans="1:16" s="69" customFormat="1" ht="21" customHeight="1" x14ac:dyDescent="0.15">
      <c r="A8" s="70" t="s">
        <v>38</v>
      </c>
      <c r="B8" s="70" t="s">
        <v>79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71"/>
    </row>
    <row r="9" spans="1:16" s="65" customFormat="1" ht="21" customHeight="1" x14ac:dyDescent="0.1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59"/>
    </row>
    <row r="10" spans="1:16" s="65" customFormat="1" ht="21" customHeight="1" x14ac:dyDescent="0.15">
      <c r="A10" s="72" t="s">
        <v>1</v>
      </c>
      <c r="B10" s="72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59"/>
    </row>
    <row r="11" spans="1:16" s="65" customFormat="1" ht="21" customHeight="1" x14ac:dyDescent="0.1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59"/>
    </row>
    <row r="12" spans="1:16" s="65" customFormat="1" ht="21" customHeight="1" x14ac:dyDescent="0.15">
      <c r="A12" s="61" t="s">
        <v>76</v>
      </c>
      <c r="B12" s="61"/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4">
        <f t="shared" ref="P12:P19" si="0">SUM(C12:O12)</f>
        <v>0</v>
      </c>
    </row>
    <row r="13" spans="1:16" s="65" customFormat="1" ht="21" customHeight="1" x14ac:dyDescent="0.15">
      <c r="A13" s="61" t="s">
        <v>4</v>
      </c>
      <c r="B13" s="61"/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4">
        <f t="shared" si="0"/>
        <v>0</v>
      </c>
    </row>
    <row r="14" spans="1:16" s="65" customFormat="1" ht="21" customHeight="1" x14ac:dyDescent="0.15">
      <c r="A14" s="61" t="s">
        <v>5</v>
      </c>
      <c r="B14" s="61"/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4">
        <f t="shared" si="0"/>
        <v>0</v>
      </c>
    </row>
    <row r="15" spans="1:16" s="65" customFormat="1" ht="21" customHeight="1" x14ac:dyDescent="0.15">
      <c r="A15" s="61" t="s">
        <v>6</v>
      </c>
      <c r="B15" s="61"/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4">
        <f t="shared" si="0"/>
        <v>0</v>
      </c>
    </row>
    <row r="16" spans="1:16" s="65" customFormat="1" ht="21" customHeight="1" x14ac:dyDescent="0.15">
      <c r="A16" s="61" t="s">
        <v>58</v>
      </c>
      <c r="B16" s="61"/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4">
        <f t="shared" si="0"/>
        <v>0</v>
      </c>
    </row>
    <row r="17" spans="1:16" s="65" customFormat="1" ht="21" customHeight="1" x14ac:dyDescent="0.15">
      <c r="A17" s="61" t="s">
        <v>59</v>
      </c>
      <c r="B17" s="61"/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4">
        <f t="shared" si="0"/>
        <v>0</v>
      </c>
    </row>
    <row r="18" spans="1:16" s="65" customFormat="1" ht="21" customHeight="1" x14ac:dyDescent="0.15">
      <c r="A18" s="61" t="s">
        <v>60</v>
      </c>
      <c r="B18" s="61"/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4">
        <f t="shared" si="0"/>
        <v>0</v>
      </c>
    </row>
    <row r="19" spans="1:16" s="65" customFormat="1" ht="21" customHeight="1" x14ac:dyDescent="0.15">
      <c r="A19" s="61" t="s">
        <v>61</v>
      </c>
      <c r="B19" s="61"/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4">
        <f t="shared" si="0"/>
        <v>0</v>
      </c>
    </row>
    <row r="20" spans="1:16" s="65" customFormat="1" ht="21" customHeight="1" x14ac:dyDescent="0.15">
      <c r="A20" s="61"/>
      <c r="B20" s="61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59"/>
    </row>
    <row r="21" spans="1:16" s="76" customFormat="1" ht="21" customHeight="1" x14ac:dyDescent="0.15">
      <c r="A21" s="59" t="s">
        <v>30</v>
      </c>
      <c r="B21" s="59"/>
      <c r="C21" s="75">
        <f t="shared" ref="C21:O21" si="1">SUM(C12:C20)</f>
        <v>0</v>
      </c>
      <c r="D21" s="75">
        <f t="shared" si="1"/>
        <v>0</v>
      </c>
      <c r="E21" s="75">
        <f t="shared" si="1"/>
        <v>0</v>
      </c>
      <c r="F21" s="75">
        <f t="shared" si="1"/>
        <v>0</v>
      </c>
      <c r="G21" s="75">
        <f t="shared" si="1"/>
        <v>0</v>
      </c>
      <c r="H21" s="75">
        <f t="shared" si="1"/>
        <v>0</v>
      </c>
      <c r="I21" s="75">
        <f t="shared" si="1"/>
        <v>0</v>
      </c>
      <c r="J21" s="75">
        <f t="shared" si="1"/>
        <v>0</v>
      </c>
      <c r="K21" s="75">
        <f t="shared" si="1"/>
        <v>0</v>
      </c>
      <c r="L21" s="75">
        <f t="shared" si="1"/>
        <v>0</v>
      </c>
      <c r="M21" s="75">
        <f t="shared" si="1"/>
        <v>0</v>
      </c>
      <c r="N21" s="75">
        <f t="shared" si="1"/>
        <v>0</v>
      </c>
      <c r="O21" s="75">
        <f t="shared" si="1"/>
        <v>0</v>
      </c>
      <c r="P21" s="75">
        <f>SUM(C21:O21)</f>
        <v>0</v>
      </c>
    </row>
    <row r="22" spans="1:16" s="65" customFormat="1" ht="21" customHeight="1" x14ac:dyDescent="0.15">
      <c r="A22" s="61"/>
      <c r="B22" s="61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59"/>
    </row>
    <row r="23" spans="1:16" s="65" customFormat="1" ht="21" customHeight="1" x14ac:dyDescent="0.15">
      <c r="A23" s="72" t="s">
        <v>2</v>
      </c>
      <c r="B23" s="72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59"/>
    </row>
    <row r="24" spans="1:16" s="65" customFormat="1" ht="21" customHeight="1" x14ac:dyDescent="0.15">
      <c r="A24" s="61"/>
      <c r="B24" s="61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59"/>
    </row>
    <row r="25" spans="1:16" s="65" customFormat="1" ht="21" customHeight="1" x14ac:dyDescent="0.15">
      <c r="A25" s="61" t="s">
        <v>62</v>
      </c>
      <c r="B25" s="61"/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4">
        <f t="shared" ref="P25:P38" si="2">SUM(C25:O25)</f>
        <v>0</v>
      </c>
    </row>
    <row r="26" spans="1:16" s="65" customFormat="1" ht="21" customHeight="1" x14ac:dyDescent="0.15">
      <c r="A26" s="61" t="s">
        <v>63</v>
      </c>
      <c r="B26" s="61"/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4">
        <f t="shared" si="2"/>
        <v>0</v>
      </c>
    </row>
    <row r="27" spans="1:16" s="65" customFormat="1" ht="21" customHeight="1" x14ac:dyDescent="0.15">
      <c r="A27" s="61" t="s">
        <v>64</v>
      </c>
      <c r="B27" s="61"/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4">
        <f t="shared" si="2"/>
        <v>0</v>
      </c>
    </row>
    <row r="28" spans="1:16" s="65" customFormat="1" ht="21" customHeight="1" x14ac:dyDescent="0.15">
      <c r="A28" s="61" t="s">
        <v>65</v>
      </c>
      <c r="B28" s="61"/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4">
        <f t="shared" si="2"/>
        <v>0</v>
      </c>
    </row>
    <row r="29" spans="1:16" s="65" customFormat="1" ht="21" customHeight="1" x14ac:dyDescent="0.15">
      <c r="A29" s="61" t="s">
        <v>66</v>
      </c>
      <c r="B29" s="61"/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4">
        <f t="shared" si="2"/>
        <v>0</v>
      </c>
    </row>
    <row r="30" spans="1:16" s="65" customFormat="1" ht="21" customHeight="1" x14ac:dyDescent="0.15">
      <c r="A30" s="61" t="s">
        <v>67</v>
      </c>
      <c r="B30" s="61"/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4">
        <f t="shared" si="2"/>
        <v>0</v>
      </c>
    </row>
    <row r="31" spans="1:16" s="65" customFormat="1" ht="21" customHeight="1" x14ac:dyDescent="0.15">
      <c r="A31" s="61" t="s">
        <v>68</v>
      </c>
      <c r="B31" s="61"/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4">
        <f t="shared" si="2"/>
        <v>0</v>
      </c>
    </row>
    <row r="32" spans="1:16" s="65" customFormat="1" ht="21" customHeight="1" x14ac:dyDescent="0.15">
      <c r="A32" s="61" t="s">
        <v>69</v>
      </c>
      <c r="B32" s="61"/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4">
        <f t="shared" si="2"/>
        <v>0</v>
      </c>
    </row>
    <row r="33" spans="1:19" s="65" customFormat="1" ht="21" customHeight="1" x14ac:dyDescent="0.15">
      <c r="A33" s="61" t="s">
        <v>70</v>
      </c>
      <c r="B33" s="61"/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4">
        <f t="shared" si="2"/>
        <v>0</v>
      </c>
    </row>
    <row r="34" spans="1:19" s="65" customFormat="1" ht="21" customHeight="1" x14ac:dyDescent="0.15">
      <c r="A34" s="61" t="s">
        <v>71</v>
      </c>
      <c r="B34" s="61"/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4">
        <f t="shared" si="2"/>
        <v>0</v>
      </c>
    </row>
    <row r="35" spans="1:19" s="65" customFormat="1" ht="21" customHeight="1" x14ac:dyDescent="0.15">
      <c r="A35" s="61" t="s">
        <v>72</v>
      </c>
      <c r="B35" s="61"/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4">
        <f t="shared" si="2"/>
        <v>0</v>
      </c>
    </row>
    <row r="36" spans="1:19" s="65" customFormat="1" ht="21" customHeight="1" x14ac:dyDescent="0.15">
      <c r="A36" s="61" t="s">
        <v>73</v>
      </c>
      <c r="B36" s="61"/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4">
        <f t="shared" si="2"/>
        <v>0</v>
      </c>
    </row>
    <row r="37" spans="1:19" s="65" customFormat="1" ht="21" customHeight="1" x14ac:dyDescent="0.15">
      <c r="A37" s="61" t="s">
        <v>74</v>
      </c>
      <c r="B37" s="61"/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4">
        <f t="shared" si="2"/>
        <v>0</v>
      </c>
    </row>
    <row r="38" spans="1:19" s="65" customFormat="1" ht="21" customHeight="1" x14ac:dyDescent="0.15">
      <c r="A38" s="61" t="s">
        <v>11</v>
      </c>
      <c r="B38" s="61"/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4">
        <f t="shared" si="2"/>
        <v>0</v>
      </c>
    </row>
    <row r="39" spans="1:19" s="65" customFormat="1" ht="21" customHeight="1" x14ac:dyDescent="0.15">
      <c r="A39" s="61"/>
      <c r="B39" s="61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59"/>
    </row>
    <row r="40" spans="1:19" s="65" customFormat="1" ht="21" customHeight="1" x14ac:dyDescent="0.15">
      <c r="A40" s="61" t="s">
        <v>3</v>
      </c>
      <c r="B40" s="61"/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4">
        <f>SUM(C40:O40)</f>
        <v>0</v>
      </c>
    </row>
    <row r="41" spans="1:19" s="65" customFormat="1" ht="21" customHeight="1" x14ac:dyDescent="0.15">
      <c r="A41" s="61"/>
      <c r="B41" s="61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59"/>
    </row>
    <row r="42" spans="1:19" s="76" customFormat="1" ht="21" customHeight="1" x14ac:dyDescent="0.15">
      <c r="A42" s="59" t="s">
        <v>31</v>
      </c>
      <c r="B42" s="59"/>
      <c r="C42" s="75">
        <f t="shared" ref="C42:O42" si="3">SUM(C25:C41)</f>
        <v>0</v>
      </c>
      <c r="D42" s="75">
        <f t="shared" si="3"/>
        <v>0</v>
      </c>
      <c r="E42" s="75">
        <f t="shared" si="3"/>
        <v>0</v>
      </c>
      <c r="F42" s="75">
        <f t="shared" si="3"/>
        <v>0</v>
      </c>
      <c r="G42" s="75">
        <f t="shared" si="3"/>
        <v>0</v>
      </c>
      <c r="H42" s="75">
        <f t="shared" si="3"/>
        <v>0</v>
      </c>
      <c r="I42" s="75">
        <f t="shared" si="3"/>
        <v>0</v>
      </c>
      <c r="J42" s="75">
        <f t="shared" si="3"/>
        <v>0</v>
      </c>
      <c r="K42" s="75">
        <f t="shared" si="3"/>
        <v>0</v>
      </c>
      <c r="L42" s="75">
        <f t="shared" si="3"/>
        <v>0</v>
      </c>
      <c r="M42" s="75">
        <f t="shared" si="3"/>
        <v>0</v>
      </c>
      <c r="N42" s="75">
        <f t="shared" si="3"/>
        <v>0</v>
      </c>
      <c r="O42" s="75">
        <f t="shared" si="3"/>
        <v>0</v>
      </c>
      <c r="P42" s="75">
        <f>SUM(C42:O42)</f>
        <v>0</v>
      </c>
    </row>
    <row r="43" spans="1:19" s="65" customFormat="1" ht="21" customHeight="1" x14ac:dyDescent="0.15">
      <c r="A43" s="61"/>
      <c r="B43" s="61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59"/>
    </row>
    <row r="44" spans="1:19" s="65" customFormat="1" ht="21" customHeight="1" x14ac:dyDescent="0.15">
      <c r="A44" s="61" t="s">
        <v>32</v>
      </c>
      <c r="B44" s="61"/>
      <c r="C44" s="73">
        <f t="shared" ref="C44:O44" si="4">C21-C42</f>
        <v>0</v>
      </c>
      <c r="D44" s="73">
        <f>D21-D42</f>
        <v>0</v>
      </c>
      <c r="E44" s="73">
        <f t="shared" si="4"/>
        <v>0</v>
      </c>
      <c r="F44" s="73">
        <f t="shared" si="4"/>
        <v>0</v>
      </c>
      <c r="G44" s="73">
        <f t="shared" si="4"/>
        <v>0</v>
      </c>
      <c r="H44" s="73">
        <f t="shared" si="4"/>
        <v>0</v>
      </c>
      <c r="I44" s="73">
        <f t="shared" si="4"/>
        <v>0</v>
      </c>
      <c r="J44" s="73">
        <f t="shared" si="4"/>
        <v>0</v>
      </c>
      <c r="K44" s="73">
        <f t="shared" si="4"/>
        <v>0</v>
      </c>
      <c r="L44" s="73">
        <f t="shared" si="4"/>
        <v>0</v>
      </c>
      <c r="M44" s="73">
        <f t="shared" si="4"/>
        <v>0</v>
      </c>
      <c r="N44" s="73">
        <f t="shared" si="4"/>
        <v>0</v>
      </c>
      <c r="O44" s="73">
        <f t="shared" si="4"/>
        <v>0</v>
      </c>
      <c r="P44" s="74">
        <f>SUM(C44:O44)</f>
        <v>0</v>
      </c>
    </row>
    <row r="45" spans="1:19" s="65" customFormat="1" ht="21" customHeight="1" x14ac:dyDescent="0.15">
      <c r="A45" s="61"/>
      <c r="B45" s="61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59"/>
    </row>
    <row r="46" spans="1:19" s="65" customFormat="1" ht="21" customHeight="1" x14ac:dyDescent="0.15">
      <c r="A46" s="59" t="s">
        <v>90</v>
      </c>
      <c r="B46" s="61"/>
      <c r="C46" s="77">
        <v>0</v>
      </c>
      <c r="D46" s="77">
        <f>C47</f>
        <v>0</v>
      </c>
      <c r="E46" s="77">
        <f t="shared" ref="E46:O46" si="5">D47</f>
        <v>0</v>
      </c>
      <c r="F46" s="77">
        <f t="shared" si="5"/>
        <v>0</v>
      </c>
      <c r="G46" s="77">
        <f t="shared" si="5"/>
        <v>0</v>
      </c>
      <c r="H46" s="77">
        <f t="shared" si="5"/>
        <v>0</v>
      </c>
      <c r="I46" s="77">
        <f t="shared" si="5"/>
        <v>0</v>
      </c>
      <c r="J46" s="77">
        <f t="shared" si="5"/>
        <v>0</v>
      </c>
      <c r="K46" s="77">
        <f t="shared" si="5"/>
        <v>0</v>
      </c>
      <c r="L46" s="77">
        <f t="shared" si="5"/>
        <v>0</v>
      </c>
      <c r="M46" s="77">
        <f t="shared" si="5"/>
        <v>0</v>
      </c>
      <c r="N46" s="77">
        <f t="shared" si="5"/>
        <v>0</v>
      </c>
      <c r="O46" s="77">
        <f t="shared" si="5"/>
        <v>0</v>
      </c>
      <c r="P46" s="59"/>
      <c r="Q46" s="61"/>
      <c r="R46" s="61"/>
      <c r="S46" s="61"/>
    </row>
    <row r="47" spans="1:19" s="65" customFormat="1" ht="21" customHeight="1" x14ac:dyDescent="0.15">
      <c r="A47" s="59" t="s">
        <v>91</v>
      </c>
      <c r="B47" s="59"/>
      <c r="C47" s="78">
        <f>C46+C44</f>
        <v>0</v>
      </c>
      <c r="D47" s="78">
        <f>D46+D44</f>
        <v>0</v>
      </c>
      <c r="E47" s="78">
        <f t="shared" ref="E47:O47" si="6">E46+E44</f>
        <v>0</v>
      </c>
      <c r="F47" s="78">
        <f t="shared" si="6"/>
        <v>0</v>
      </c>
      <c r="G47" s="78">
        <f t="shared" si="6"/>
        <v>0</v>
      </c>
      <c r="H47" s="78">
        <f t="shared" si="6"/>
        <v>0</v>
      </c>
      <c r="I47" s="78">
        <f t="shared" si="6"/>
        <v>0</v>
      </c>
      <c r="J47" s="78">
        <f t="shared" si="6"/>
        <v>0</v>
      </c>
      <c r="K47" s="78">
        <f t="shared" si="6"/>
        <v>0</v>
      </c>
      <c r="L47" s="78">
        <f t="shared" si="6"/>
        <v>0</v>
      </c>
      <c r="M47" s="78">
        <f t="shared" si="6"/>
        <v>0</v>
      </c>
      <c r="N47" s="78">
        <f t="shared" si="6"/>
        <v>0</v>
      </c>
      <c r="O47" s="78">
        <f t="shared" si="6"/>
        <v>0</v>
      </c>
      <c r="P47" s="59"/>
    </row>
    <row r="48" spans="1:19" s="65" customFormat="1" ht="21" customHeight="1" x14ac:dyDescent="0.1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</row>
    <row r="49" spans="1:13" x14ac:dyDescent="0.15">
      <c r="A49" s="5"/>
      <c r="B49" s="5"/>
    </row>
    <row r="50" spans="1:13" x14ac:dyDescent="0.15">
      <c r="M50" s="6"/>
    </row>
    <row r="51" spans="1:13" x14ac:dyDescent="0.15">
      <c r="M51" s="7"/>
    </row>
    <row r="58" spans="1:13" x14ac:dyDescent="0.15">
      <c r="B58" s="8"/>
    </row>
    <row r="59" spans="1:13" x14ac:dyDescent="0.15">
      <c r="B59" s="8"/>
    </row>
    <row r="60" spans="1:13" x14ac:dyDescent="0.15">
      <c r="B60" s="8"/>
    </row>
    <row r="62" spans="1:13" x14ac:dyDescent="0.15">
      <c r="B62" s="8"/>
      <c r="D62" s="8"/>
    </row>
    <row r="63" spans="1:13" x14ac:dyDescent="0.15">
      <c r="B63" s="8"/>
      <c r="D63" s="8"/>
    </row>
    <row r="67" spans="2:2" x14ac:dyDescent="0.15">
      <c r="B67" s="8"/>
    </row>
    <row r="68" spans="2:2" x14ac:dyDescent="0.15">
      <c r="B68" s="8"/>
    </row>
    <row r="72" spans="2:2" x14ac:dyDescent="0.15">
      <c r="B72" s="8"/>
    </row>
  </sheetData>
  <phoneticPr fontId="4" type="noConversion"/>
  <pageMargins left="0" right="0" top="0" bottom="0" header="0" footer="0"/>
  <pageSetup scale="72" fitToHeight="2" orientation="landscape" r:id="rId1"/>
  <headerFooter alignWithMargins="0"/>
  <rowBreaks count="1" manualBreakCount="1">
    <brk id="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</sheetPr>
  <dimension ref="A1"/>
  <sheetViews>
    <sheetView tabSelected="1" workbookViewId="0">
      <selection activeCell="G29" sqref="G29"/>
    </sheetView>
  </sheetViews>
  <sheetFormatPr baseColWidth="10" defaultColWidth="8.83203125" defaultRowHeight="13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Sample with notes</vt:lpstr>
      <vt:lpstr>Assumptions</vt:lpstr>
      <vt:lpstr>Blank to fill out</vt:lpstr>
      <vt:lpstr>Assumptions to fill out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Bygrave</dc:creator>
  <cp:lastModifiedBy>Microsoft Office User</cp:lastModifiedBy>
  <cp:lastPrinted>2015-05-20T17:28:48Z</cp:lastPrinted>
  <dcterms:created xsi:type="dcterms:W3CDTF">2007-03-15T15:24:39Z</dcterms:created>
  <dcterms:modified xsi:type="dcterms:W3CDTF">2018-01-13T10:14:41Z</dcterms:modified>
</cp:coreProperties>
</file>